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905"/>
  <workbookPr showInkAnnotation="0" autoCompressPictures="0"/>
  <bookViews>
    <workbookView xWindow="0" yWindow="0" windowWidth="25600" windowHeight="15520" tabRatio="916" activeTab="5"/>
  </bookViews>
  <sheets>
    <sheet name="Tab1" sheetId="32" r:id="rId1"/>
    <sheet name="Tab2" sheetId="27" r:id="rId2"/>
    <sheet name="Tab3" sheetId="7" r:id="rId3"/>
    <sheet name="Tab4" sheetId="52" r:id="rId4"/>
    <sheet name="Tab5" sheetId="15" r:id="rId5"/>
    <sheet name="Tab6" sheetId="10" r:id="rId6"/>
    <sheet name="Tab7" sheetId="49" r:id="rId7"/>
    <sheet name="Tab8" sheetId="50" r:id="rId8"/>
    <sheet name="Tab1_Raw" sheetId="31" state="hidden" r:id="rId9"/>
    <sheet name="Tab2_Raw" sheetId="26" state="hidden" r:id="rId10"/>
    <sheet name="Tab3_Raw" sheetId="4" state="hidden" r:id="rId11"/>
    <sheet name="Tab4_Raw" sheetId="53" state="hidden" r:id="rId12"/>
    <sheet name="Tab5_Raw" sheetId="13" state="hidden" r:id="rId13"/>
    <sheet name="Tab6_Raw" sheetId="9" state="hidden" r:id="rId14"/>
    <sheet name="Tab7_Raw" sheetId="47" state="hidden" r:id="rId15"/>
    <sheet name="Fig1_Raw" sheetId="51" state="hidden" r:id="rId16"/>
  </sheets>
  <definedNames>
    <definedName name="Z_9E197219_5595_9244_B857_7D15D52248D5_.wvu.Cols" localSheetId="4" hidden="1">'Tab5'!$K:$N</definedName>
  </definedNames>
  <calcPr calcId="140001" concurrentCalc="0"/>
  <customWorkbookViews>
    <customWorkbookView name="Show-All-Worksheets" guid="{9E197219-5595-9244-B857-7D15D52248D5}" yWindow="54" windowWidth="1280" windowHeight="723" tabRatio="916" activeSheetId="49"/>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46" i="49" l="1"/>
  <c r="H18" i="50"/>
  <c r="G46" i="49"/>
  <c r="G18" i="50"/>
  <c r="G41" i="49"/>
  <c r="F18" i="50"/>
  <c r="G36" i="49"/>
  <c r="E18" i="50"/>
  <c r="I45" i="49"/>
  <c r="H17" i="50"/>
  <c r="G45" i="49"/>
  <c r="G17" i="50"/>
  <c r="G40" i="49"/>
  <c r="F17" i="50"/>
  <c r="G35" i="49"/>
  <c r="E17" i="50"/>
  <c r="I44" i="49"/>
  <c r="H16" i="50"/>
  <c r="G44" i="49"/>
  <c r="G16" i="50"/>
  <c r="G39" i="49"/>
  <c r="F16" i="50"/>
  <c r="G34" i="49"/>
  <c r="E16" i="50"/>
  <c r="I31" i="49"/>
  <c r="H15" i="50"/>
  <c r="G31" i="49"/>
  <c r="G15" i="50"/>
  <c r="G30" i="49"/>
  <c r="F15" i="50"/>
  <c r="G29" i="49"/>
  <c r="E15" i="50"/>
  <c r="J61" i="10"/>
  <c r="H14" i="50"/>
  <c r="G61" i="10"/>
  <c r="G14" i="50"/>
  <c r="G71" i="10"/>
  <c r="F14" i="50"/>
  <c r="G66" i="10"/>
  <c r="E14" i="50"/>
  <c r="J60" i="10"/>
  <c r="H13" i="50"/>
  <c r="G60" i="10"/>
  <c r="G13" i="50"/>
  <c r="G70" i="10"/>
  <c r="F13" i="50"/>
  <c r="G65" i="10"/>
  <c r="E13" i="50"/>
  <c r="J62" i="10"/>
  <c r="H12" i="50"/>
  <c r="G62" i="10"/>
  <c r="G12" i="50"/>
  <c r="G72" i="10"/>
  <c r="F12" i="50"/>
  <c r="G67" i="10"/>
  <c r="E12" i="50"/>
  <c r="J44" i="10"/>
  <c r="H11" i="50"/>
  <c r="G44" i="10"/>
  <c r="G11" i="50"/>
  <c r="G54" i="10"/>
  <c r="F11" i="50"/>
  <c r="G49" i="10"/>
  <c r="E11" i="50"/>
  <c r="J43" i="10"/>
  <c r="H10" i="50"/>
  <c r="G43" i="10"/>
  <c r="G10" i="50"/>
  <c r="G53" i="10"/>
  <c r="F10" i="50"/>
  <c r="G48" i="10"/>
  <c r="E10" i="50"/>
  <c r="J45" i="10"/>
  <c r="H9" i="50"/>
  <c r="G45" i="10"/>
  <c r="G9" i="50"/>
  <c r="G55" i="10"/>
  <c r="F9" i="50"/>
  <c r="G50" i="10"/>
  <c r="E9" i="50"/>
  <c r="E28" i="27"/>
  <c r="E30" i="27"/>
  <c r="E33" i="27"/>
  <c r="H8" i="50"/>
  <c r="D28" i="27"/>
  <c r="D29" i="27"/>
  <c r="D32" i="27"/>
  <c r="G8" i="50"/>
  <c r="F8" i="50"/>
  <c r="E8" i="50"/>
  <c r="I41" i="49"/>
  <c r="I40" i="49"/>
  <c r="I39" i="49"/>
  <c r="I36" i="49"/>
  <c r="I35" i="49"/>
  <c r="I34" i="49"/>
  <c r="I30" i="49"/>
  <c r="I29" i="49"/>
  <c r="I21" i="49"/>
  <c r="H21" i="49"/>
  <c r="G21" i="49"/>
  <c r="F21" i="49"/>
  <c r="E21" i="49"/>
  <c r="D21" i="49"/>
  <c r="C21" i="49"/>
  <c r="B21" i="49"/>
  <c r="A21" i="49"/>
  <c r="I20" i="49"/>
  <c r="H20" i="49"/>
  <c r="G20" i="49"/>
  <c r="F20" i="49"/>
  <c r="E20" i="49"/>
  <c r="D20" i="49"/>
  <c r="C20" i="49"/>
  <c r="B20" i="49"/>
  <c r="A20" i="49"/>
  <c r="I19" i="49"/>
  <c r="H19" i="49"/>
  <c r="G19" i="49"/>
  <c r="F19" i="49"/>
  <c r="E19" i="49"/>
  <c r="D19" i="49"/>
  <c r="C19" i="49"/>
  <c r="B19" i="49"/>
  <c r="A19" i="49"/>
  <c r="I18" i="49"/>
  <c r="H18" i="49"/>
  <c r="G18" i="49"/>
  <c r="F18" i="49"/>
  <c r="E18" i="49"/>
  <c r="D18" i="49"/>
  <c r="C18" i="49"/>
  <c r="B18" i="49"/>
  <c r="A18" i="49"/>
  <c r="I16" i="49"/>
  <c r="H16" i="49"/>
  <c r="G16" i="49"/>
  <c r="F16" i="49"/>
  <c r="E16" i="49"/>
  <c r="D16" i="49"/>
  <c r="C16" i="49"/>
  <c r="B16" i="49"/>
  <c r="I15" i="49"/>
  <c r="H15" i="49"/>
  <c r="G15" i="49"/>
  <c r="F15" i="49"/>
  <c r="E15" i="49"/>
  <c r="D15" i="49"/>
  <c r="C15" i="49"/>
  <c r="B15" i="49"/>
  <c r="I14" i="49"/>
  <c r="H14" i="49"/>
  <c r="G14" i="49"/>
  <c r="F14" i="49"/>
  <c r="E14" i="49"/>
  <c r="D14" i="49"/>
  <c r="C14" i="49"/>
  <c r="B14" i="49"/>
  <c r="I13" i="49"/>
  <c r="H13" i="49"/>
  <c r="G13" i="49"/>
  <c r="F13" i="49"/>
  <c r="E13" i="49"/>
  <c r="D13" i="49"/>
  <c r="C13" i="49"/>
  <c r="B13" i="49"/>
  <c r="I12" i="49"/>
  <c r="H12" i="49"/>
  <c r="G12" i="49"/>
  <c r="F12" i="49"/>
  <c r="E12" i="49"/>
  <c r="D12" i="49"/>
  <c r="C12" i="49"/>
  <c r="B12" i="49"/>
  <c r="I11" i="49"/>
  <c r="H11" i="49"/>
  <c r="G11" i="49"/>
  <c r="F11" i="49"/>
  <c r="E11" i="49"/>
  <c r="D11" i="49"/>
  <c r="C11" i="49"/>
  <c r="B11" i="49"/>
  <c r="I10" i="49"/>
  <c r="H10" i="49"/>
  <c r="G10" i="49"/>
  <c r="F10" i="49"/>
  <c r="E10" i="49"/>
  <c r="D10" i="49"/>
  <c r="C10" i="49"/>
  <c r="B10" i="49"/>
  <c r="I9" i="49"/>
  <c r="H9" i="49"/>
  <c r="G9" i="49"/>
  <c r="F9" i="49"/>
  <c r="E9" i="49"/>
  <c r="D9" i="49"/>
  <c r="C9" i="49"/>
  <c r="B9" i="49"/>
  <c r="I6" i="49"/>
  <c r="H6" i="49"/>
  <c r="G6" i="49"/>
  <c r="F6" i="49"/>
  <c r="E6" i="49"/>
  <c r="D6" i="49"/>
  <c r="C6" i="49"/>
  <c r="B6" i="49"/>
  <c r="K72" i="10"/>
  <c r="J72" i="10"/>
  <c r="I72" i="10"/>
  <c r="K71" i="10"/>
  <c r="J71" i="10"/>
  <c r="I71" i="10"/>
  <c r="K70" i="10"/>
  <c r="J70" i="10"/>
  <c r="I70" i="10"/>
  <c r="K67" i="10"/>
  <c r="J67" i="10"/>
  <c r="I67" i="10"/>
  <c r="K66" i="10"/>
  <c r="J66" i="10"/>
  <c r="I66" i="10"/>
  <c r="K65" i="10"/>
  <c r="J65" i="10"/>
  <c r="I65" i="10"/>
  <c r="K62" i="10"/>
  <c r="I62" i="10"/>
  <c r="K61" i="10"/>
  <c r="I61" i="10"/>
  <c r="K60" i="10"/>
  <c r="I60" i="10"/>
  <c r="K55" i="10"/>
  <c r="J55" i="10"/>
  <c r="I55" i="10"/>
  <c r="K54" i="10"/>
  <c r="J54" i="10"/>
  <c r="I54" i="10"/>
  <c r="K53" i="10"/>
  <c r="J53" i="10"/>
  <c r="I53" i="10"/>
  <c r="K50" i="10"/>
  <c r="J50" i="10"/>
  <c r="I50" i="10"/>
  <c r="K49" i="10"/>
  <c r="J49" i="10"/>
  <c r="I49" i="10"/>
  <c r="K48" i="10"/>
  <c r="J48" i="10"/>
  <c r="I48" i="10"/>
  <c r="K45" i="10"/>
  <c r="I45" i="10"/>
  <c r="K44" i="10"/>
  <c r="I44" i="10"/>
  <c r="K43" i="10"/>
  <c r="I43" i="10"/>
  <c r="K31" i="10"/>
  <c r="J31" i="10"/>
  <c r="I31" i="10"/>
  <c r="H31" i="10"/>
  <c r="G31" i="10"/>
  <c r="F31" i="10"/>
  <c r="E31" i="10"/>
  <c r="D31" i="10"/>
  <c r="C31" i="10"/>
  <c r="B31" i="10"/>
  <c r="A31" i="10"/>
  <c r="K30" i="10"/>
  <c r="J30" i="10"/>
  <c r="I30" i="10"/>
  <c r="H30" i="10"/>
  <c r="G30" i="10"/>
  <c r="F30" i="10"/>
  <c r="E30" i="10"/>
  <c r="D30" i="10"/>
  <c r="C30" i="10"/>
  <c r="B30" i="10"/>
  <c r="K28" i="10"/>
  <c r="J28" i="10"/>
  <c r="I28" i="10"/>
  <c r="H28" i="10"/>
  <c r="G28" i="10"/>
  <c r="F28" i="10"/>
  <c r="E28" i="10"/>
  <c r="D28" i="10"/>
  <c r="C28" i="10"/>
  <c r="B28" i="10"/>
  <c r="K27" i="10"/>
  <c r="J27" i="10"/>
  <c r="I27" i="10"/>
  <c r="H27" i="10"/>
  <c r="G27" i="10"/>
  <c r="F27" i="10"/>
  <c r="E27" i="10"/>
  <c r="D27" i="10"/>
  <c r="C27" i="10"/>
  <c r="B27" i="10"/>
  <c r="K26" i="10"/>
  <c r="J26" i="10"/>
  <c r="I26" i="10"/>
  <c r="H26" i="10"/>
  <c r="G26" i="10"/>
  <c r="F26" i="10"/>
  <c r="E26" i="10"/>
  <c r="D26" i="10"/>
  <c r="C26" i="10"/>
  <c r="B26" i="10"/>
  <c r="K25" i="10"/>
  <c r="J25" i="10"/>
  <c r="I25" i="10"/>
  <c r="H25" i="10"/>
  <c r="G25" i="10"/>
  <c r="F25" i="10"/>
  <c r="E25" i="10"/>
  <c r="D25" i="10"/>
  <c r="C25" i="10"/>
  <c r="B25" i="10"/>
  <c r="K24" i="10"/>
  <c r="J24" i="10"/>
  <c r="I24" i="10"/>
  <c r="H24" i="10"/>
  <c r="G24" i="10"/>
  <c r="F24" i="10"/>
  <c r="E24" i="10"/>
  <c r="D24" i="10"/>
  <c r="C24" i="10"/>
  <c r="B24" i="10"/>
  <c r="K23" i="10"/>
  <c r="J23" i="10"/>
  <c r="I23" i="10"/>
  <c r="H23" i="10"/>
  <c r="G23" i="10"/>
  <c r="F23" i="10"/>
  <c r="E23" i="10"/>
  <c r="D23" i="10"/>
  <c r="C23" i="10"/>
  <c r="B23" i="10"/>
  <c r="K22" i="10"/>
  <c r="J22" i="10"/>
  <c r="I22" i="10"/>
  <c r="H22" i="10"/>
  <c r="G22" i="10"/>
  <c r="F22" i="10"/>
  <c r="E22" i="10"/>
  <c r="D22" i="10"/>
  <c r="C22" i="10"/>
  <c r="B22" i="10"/>
  <c r="K21" i="10"/>
  <c r="J21" i="10"/>
  <c r="I21" i="10"/>
  <c r="H21" i="10"/>
  <c r="G21" i="10"/>
  <c r="F21" i="10"/>
  <c r="E21" i="10"/>
  <c r="D21" i="10"/>
  <c r="C21" i="10"/>
  <c r="B21" i="10"/>
  <c r="K17" i="10"/>
  <c r="J17" i="10"/>
  <c r="I17" i="10"/>
  <c r="H17" i="10"/>
  <c r="G17" i="10"/>
  <c r="F17" i="10"/>
  <c r="E17" i="10"/>
  <c r="D17" i="10"/>
  <c r="C17" i="10"/>
  <c r="B17" i="10"/>
  <c r="K16" i="10"/>
  <c r="J16" i="10"/>
  <c r="I16" i="10"/>
  <c r="H16" i="10"/>
  <c r="G16" i="10"/>
  <c r="F16" i="10"/>
  <c r="E16" i="10"/>
  <c r="D16" i="10"/>
  <c r="C16" i="10"/>
  <c r="B16" i="10"/>
  <c r="K15" i="10"/>
  <c r="J15" i="10"/>
  <c r="I15" i="10"/>
  <c r="H15" i="10"/>
  <c r="G15" i="10"/>
  <c r="F15" i="10"/>
  <c r="E15" i="10"/>
  <c r="D15" i="10"/>
  <c r="C15" i="10"/>
  <c r="B15" i="10"/>
  <c r="K14" i="10"/>
  <c r="J14" i="10"/>
  <c r="I14" i="10"/>
  <c r="H14" i="10"/>
  <c r="G14" i="10"/>
  <c r="F14" i="10"/>
  <c r="E14" i="10"/>
  <c r="D14" i="10"/>
  <c r="C14" i="10"/>
  <c r="B14" i="10"/>
  <c r="K13" i="10"/>
  <c r="J13" i="10"/>
  <c r="I13" i="10"/>
  <c r="H13" i="10"/>
  <c r="G13" i="10"/>
  <c r="F13" i="10"/>
  <c r="E13" i="10"/>
  <c r="D13" i="10"/>
  <c r="C13" i="10"/>
  <c r="B13" i="10"/>
  <c r="K12" i="10"/>
  <c r="J12" i="10"/>
  <c r="I12" i="10"/>
  <c r="H12" i="10"/>
  <c r="G12" i="10"/>
  <c r="F12" i="10"/>
  <c r="E12" i="10"/>
  <c r="D12" i="10"/>
  <c r="C12" i="10"/>
  <c r="B12" i="10"/>
  <c r="K11" i="10"/>
  <c r="J11" i="10"/>
  <c r="I11" i="10"/>
  <c r="H11" i="10"/>
  <c r="G11" i="10"/>
  <c r="F11" i="10"/>
  <c r="E11" i="10"/>
  <c r="D11" i="10"/>
  <c r="C11" i="10"/>
  <c r="B11" i="10"/>
  <c r="K10" i="10"/>
  <c r="J10" i="10"/>
  <c r="I10" i="10"/>
  <c r="H10" i="10"/>
  <c r="G10" i="10"/>
  <c r="F10" i="10"/>
  <c r="E10" i="10"/>
  <c r="D10" i="10"/>
  <c r="C10" i="10"/>
  <c r="B10" i="10"/>
  <c r="K5" i="10"/>
  <c r="J5" i="10"/>
  <c r="J24" i="15"/>
  <c r="I24" i="15"/>
  <c r="H24" i="15"/>
  <c r="G24" i="15"/>
  <c r="F24" i="15"/>
  <c r="E24" i="15"/>
  <c r="D24" i="15"/>
  <c r="C24" i="15"/>
  <c r="B24" i="15"/>
  <c r="J23" i="15"/>
  <c r="I23" i="15"/>
  <c r="H23" i="15"/>
  <c r="G23" i="15"/>
  <c r="F23" i="15"/>
  <c r="E23" i="15"/>
  <c r="D23" i="15"/>
  <c r="C23" i="15"/>
  <c r="B23" i="15"/>
  <c r="J22" i="15"/>
  <c r="I22" i="15"/>
  <c r="H22" i="15"/>
  <c r="G22" i="15"/>
  <c r="F22" i="15"/>
  <c r="E22" i="15"/>
  <c r="D22" i="15"/>
  <c r="C22" i="15"/>
  <c r="B22" i="15"/>
  <c r="A22" i="15"/>
  <c r="J21" i="15"/>
  <c r="I21" i="15"/>
  <c r="H21" i="15"/>
  <c r="G21" i="15"/>
  <c r="F21" i="15"/>
  <c r="E21" i="15"/>
  <c r="D21" i="15"/>
  <c r="C21" i="15"/>
  <c r="B21" i="15"/>
  <c r="J17" i="15"/>
  <c r="I17" i="15"/>
  <c r="H17" i="15"/>
  <c r="G17" i="15"/>
  <c r="F17" i="15"/>
  <c r="E17" i="15"/>
  <c r="D17" i="15"/>
  <c r="C17" i="15"/>
  <c r="B17" i="15"/>
  <c r="J16" i="15"/>
  <c r="I16" i="15"/>
  <c r="H16" i="15"/>
  <c r="G16" i="15"/>
  <c r="F16" i="15"/>
  <c r="E16" i="15"/>
  <c r="D16" i="15"/>
  <c r="C16" i="15"/>
  <c r="B16" i="15"/>
  <c r="N15" i="15"/>
  <c r="M15" i="15"/>
  <c r="L15" i="15"/>
  <c r="J15" i="15"/>
  <c r="I15" i="15"/>
  <c r="H15" i="15"/>
  <c r="G15" i="15"/>
  <c r="F15" i="15"/>
  <c r="E15" i="15"/>
  <c r="D15" i="15"/>
  <c r="C15" i="15"/>
  <c r="B15" i="15"/>
  <c r="N14" i="15"/>
  <c r="M14" i="15"/>
  <c r="L14" i="15"/>
  <c r="J14" i="15"/>
  <c r="I14" i="15"/>
  <c r="H14" i="15"/>
  <c r="G14" i="15"/>
  <c r="F14" i="15"/>
  <c r="E14" i="15"/>
  <c r="D14" i="15"/>
  <c r="C14" i="15"/>
  <c r="B14" i="15"/>
  <c r="A14" i="15"/>
  <c r="N13" i="15"/>
  <c r="M13" i="15"/>
  <c r="L13" i="15"/>
  <c r="J13" i="15"/>
  <c r="I13" i="15"/>
  <c r="H13" i="15"/>
  <c r="G13" i="15"/>
  <c r="F13" i="15"/>
  <c r="E13" i="15"/>
  <c r="D13" i="15"/>
  <c r="C13" i="15"/>
  <c r="B13" i="15"/>
  <c r="N12" i="15"/>
  <c r="M12" i="15"/>
  <c r="L12" i="15"/>
  <c r="J12" i="15"/>
  <c r="I12" i="15"/>
  <c r="H12" i="15"/>
  <c r="G12" i="15"/>
  <c r="F12" i="15"/>
  <c r="E12" i="15"/>
  <c r="D12" i="15"/>
  <c r="C12" i="15"/>
  <c r="B12" i="15"/>
  <c r="N11" i="15"/>
  <c r="M11" i="15"/>
  <c r="L11" i="15"/>
  <c r="J11" i="15"/>
  <c r="I11" i="15"/>
  <c r="H11" i="15"/>
  <c r="G11" i="15"/>
  <c r="F11" i="15"/>
  <c r="E11" i="15"/>
  <c r="D11" i="15"/>
  <c r="C11" i="15"/>
  <c r="B11" i="15"/>
  <c r="N4" i="15"/>
  <c r="M4" i="15"/>
  <c r="L4" i="15"/>
  <c r="J4" i="15"/>
  <c r="I4" i="15"/>
  <c r="H4" i="15"/>
  <c r="G4" i="15"/>
  <c r="F4" i="15"/>
  <c r="E4" i="15"/>
  <c r="D4" i="15"/>
  <c r="C4" i="15"/>
  <c r="B4" i="15"/>
  <c r="N6" i="15"/>
  <c r="M6" i="15"/>
  <c r="L6" i="15"/>
  <c r="J6" i="15"/>
  <c r="I6" i="15"/>
  <c r="H6" i="15"/>
  <c r="G6" i="15"/>
  <c r="F6" i="15"/>
  <c r="E6" i="15"/>
  <c r="D6" i="15"/>
  <c r="C6" i="15"/>
  <c r="B6" i="15"/>
  <c r="A6" i="15"/>
  <c r="F20" i="52"/>
  <c r="E20" i="52"/>
  <c r="D20" i="52"/>
  <c r="C20" i="52"/>
  <c r="B20" i="52"/>
  <c r="F19" i="52"/>
  <c r="E19" i="52"/>
  <c r="D19" i="52"/>
  <c r="C19" i="52"/>
  <c r="B19" i="52"/>
  <c r="F18" i="52"/>
  <c r="E18" i="52"/>
  <c r="D18" i="52"/>
  <c r="C18" i="52"/>
  <c r="B18" i="52"/>
  <c r="F17" i="52"/>
  <c r="E17" i="52"/>
  <c r="D17" i="52"/>
  <c r="C17" i="52"/>
  <c r="B17" i="52"/>
  <c r="F13" i="52"/>
  <c r="E13" i="52"/>
  <c r="D13" i="52"/>
  <c r="C13" i="52"/>
  <c r="B13" i="52"/>
  <c r="F12" i="52"/>
  <c r="E12" i="52"/>
  <c r="D12" i="52"/>
  <c r="C12" i="52"/>
  <c r="B12" i="52"/>
  <c r="F11" i="52"/>
  <c r="E11" i="52"/>
  <c r="D11" i="52"/>
  <c r="C11" i="52"/>
  <c r="B11" i="52"/>
  <c r="F10" i="52"/>
  <c r="E10" i="52"/>
  <c r="D10" i="52"/>
  <c r="C10" i="52"/>
  <c r="B10" i="52"/>
  <c r="F4" i="52"/>
  <c r="E4" i="52"/>
  <c r="D4" i="52"/>
  <c r="C4" i="52"/>
  <c r="B4" i="52"/>
  <c r="F5" i="52"/>
  <c r="E5" i="52"/>
  <c r="D5" i="52"/>
  <c r="C5" i="52"/>
  <c r="B5" i="52"/>
  <c r="C26" i="7"/>
  <c r="C25" i="7"/>
  <c r="C24" i="7"/>
  <c r="I16" i="7"/>
  <c r="H16" i="7"/>
  <c r="G16" i="7"/>
  <c r="F16" i="7"/>
  <c r="E16" i="7"/>
  <c r="D16" i="7"/>
  <c r="C16" i="7"/>
  <c r="B16" i="7"/>
  <c r="I15" i="7"/>
  <c r="H15" i="7"/>
  <c r="G15" i="7"/>
  <c r="F15" i="7"/>
  <c r="E15" i="7"/>
  <c r="D15" i="7"/>
  <c r="C15" i="7"/>
  <c r="B15" i="7"/>
  <c r="I14" i="7"/>
  <c r="H14" i="7"/>
  <c r="G14" i="7"/>
  <c r="F14" i="7"/>
  <c r="E14" i="7"/>
  <c r="D14" i="7"/>
  <c r="C14" i="7"/>
  <c r="B14" i="7"/>
  <c r="I13" i="7"/>
  <c r="H13" i="7"/>
  <c r="G13" i="7"/>
  <c r="F13" i="7"/>
  <c r="E13" i="7"/>
  <c r="D13" i="7"/>
  <c r="C13" i="7"/>
  <c r="B13" i="7"/>
  <c r="I12" i="7"/>
  <c r="H12" i="7"/>
  <c r="G12" i="7"/>
  <c r="F12" i="7"/>
  <c r="E12" i="7"/>
  <c r="D12" i="7"/>
  <c r="C12" i="7"/>
  <c r="B12" i="7"/>
  <c r="I11" i="7"/>
  <c r="H11" i="7"/>
  <c r="G11" i="7"/>
  <c r="F11" i="7"/>
  <c r="E11" i="7"/>
  <c r="D11" i="7"/>
  <c r="C11" i="7"/>
  <c r="B11" i="7"/>
  <c r="I10" i="7"/>
  <c r="H10" i="7"/>
  <c r="G10" i="7"/>
  <c r="F10" i="7"/>
  <c r="E10" i="7"/>
  <c r="D10" i="7"/>
  <c r="C10" i="7"/>
  <c r="B10" i="7"/>
  <c r="I9" i="7"/>
  <c r="H9" i="7"/>
  <c r="G9" i="7"/>
  <c r="F9" i="7"/>
  <c r="E9" i="7"/>
  <c r="D9" i="7"/>
  <c r="C9" i="7"/>
  <c r="B9" i="7"/>
  <c r="I8" i="7"/>
  <c r="H8" i="7"/>
  <c r="G8" i="7"/>
  <c r="F8" i="7"/>
  <c r="E8" i="7"/>
  <c r="D8" i="7"/>
  <c r="C8" i="7"/>
  <c r="B8" i="7"/>
  <c r="I7" i="7"/>
  <c r="H7" i="7"/>
  <c r="G7" i="7"/>
  <c r="F7" i="7"/>
  <c r="E7" i="7"/>
  <c r="D7" i="7"/>
  <c r="C7" i="7"/>
  <c r="B7" i="7"/>
  <c r="I4" i="7"/>
  <c r="H4" i="7"/>
  <c r="G4" i="7"/>
  <c r="F4" i="7"/>
  <c r="E4" i="7"/>
  <c r="D4" i="7"/>
  <c r="C4" i="7"/>
  <c r="B4" i="7"/>
  <c r="A4" i="7"/>
  <c r="I19" i="27"/>
  <c r="H19" i="27"/>
  <c r="G19" i="27"/>
  <c r="F19" i="27"/>
  <c r="E19" i="27"/>
  <c r="D19" i="27"/>
  <c r="C19" i="27"/>
  <c r="B19" i="27"/>
  <c r="I18" i="27"/>
  <c r="H18" i="27"/>
  <c r="G18" i="27"/>
  <c r="F18" i="27"/>
  <c r="E18" i="27"/>
  <c r="D18" i="27"/>
  <c r="C18" i="27"/>
  <c r="B18" i="27"/>
  <c r="I17" i="27"/>
  <c r="H17" i="27"/>
  <c r="G17" i="27"/>
  <c r="F17" i="27"/>
  <c r="E17" i="27"/>
  <c r="D17" i="27"/>
  <c r="C17" i="27"/>
  <c r="B17" i="27"/>
  <c r="I16" i="27"/>
  <c r="H16" i="27"/>
  <c r="G16" i="27"/>
  <c r="F16" i="27"/>
  <c r="E16" i="27"/>
  <c r="D16" i="27"/>
  <c r="C16" i="27"/>
  <c r="B16" i="27"/>
  <c r="I15" i="27"/>
  <c r="H15" i="27"/>
  <c r="G15" i="27"/>
  <c r="F15" i="27"/>
  <c r="E15" i="27"/>
  <c r="D15" i="27"/>
  <c r="C15" i="27"/>
  <c r="B15" i="27"/>
  <c r="I14" i="27"/>
  <c r="H14" i="27"/>
  <c r="G14" i="27"/>
  <c r="F14" i="27"/>
  <c r="E14" i="27"/>
  <c r="D14" i="27"/>
  <c r="C14" i="27"/>
  <c r="B14" i="27"/>
  <c r="I13" i="27"/>
  <c r="H13" i="27"/>
  <c r="G13" i="27"/>
  <c r="F13" i="27"/>
  <c r="E13" i="27"/>
  <c r="D13" i="27"/>
  <c r="C13" i="27"/>
  <c r="B13" i="27"/>
  <c r="I12" i="27"/>
  <c r="H12" i="27"/>
  <c r="G12" i="27"/>
  <c r="F12" i="27"/>
  <c r="E12" i="27"/>
  <c r="D12" i="27"/>
  <c r="C12" i="27"/>
  <c r="B12" i="27"/>
  <c r="I11" i="27"/>
  <c r="H11" i="27"/>
  <c r="G11" i="27"/>
  <c r="F11" i="27"/>
  <c r="E11" i="27"/>
  <c r="D11" i="27"/>
  <c r="C11" i="27"/>
  <c r="B11" i="27"/>
  <c r="I10" i="27"/>
  <c r="H10" i="27"/>
  <c r="G10" i="27"/>
  <c r="F10" i="27"/>
  <c r="E10" i="27"/>
  <c r="D10" i="27"/>
  <c r="C10" i="27"/>
  <c r="B10" i="27"/>
  <c r="I9" i="27"/>
  <c r="H9" i="27"/>
  <c r="G9" i="27"/>
  <c r="F9" i="27"/>
  <c r="E9" i="27"/>
  <c r="D9" i="27"/>
  <c r="C9" i="27"/>
  <c r="B9" i="27"/>
  <c r="I6" i="27"/>
  <c r="H6" i="27"/>
  <c r="J15" i="32"/>
  <c r="I15" i="32"/>
  <c r="H15" i="32"/>
  <c r="G15" i="32"/>
  <c r="C15" i="32"/>
  <c r="J14" i="32"/>
  <c r="I14" i="32"/>
  <c r="H14" i="32"/>
  <c r="G14" i="32"/>
  <c r="F14" i="32"/>
  <c r="E14" i="32"/>
  <c r="D14" i="32"/>
  <c r="C14" i="32"/>
  <c r="B14" i="32"/>
  <c r="J13" i="32"/>
  <c r="I13" i="32"/>
  <c r="H13" i="32"/>
  <c r="G13" i="32"/>
  <c r="C13" i="32"/>
  <c r="J12" i="32"/>
  <c r="I12" i="32"/>
  <c r="H12" i="32"/>
  <c r="G12" i="32"/>
  <c r="F12" i="32"/>
  <c r="E12" i="32"/>
  <c r="D12" i="32"/>
  <c r="C12" i="32"/>
  <c r="B12" i="32"/>
  <c r="J11" i="32"/>
  <c r="I11" i="32"/>
  <c r="H11" i="32"/>
  <c r="G11" i="32"/>
  <c r="C11" i="32"/>
  <c r="J10" i="32"/>
  <c r="I10" i="32"/>
  <c r="H10" i="32"/>
  <c r="G10" i="32"/>
  <c r="F10" i="32"/>
  <c r="E10" i="32"/>
  <c r="D10" i="32"/>
  <c r="C10" i="32"/>
  <c r="B10" i="32"/>
  <c r="J9" i="32"/>
  <c r="I9" i="32"/>
  <c r="H9" i="32"/>
  <c r="G9" i="32"/>
  <c r="C9" i="32"/>
  <c r="J8" i="32"/>
  <c r="I8" i="32"/>
  <c r="H8" i="32"/>
  <c r="G8" i="32"/>
  <c r="F8" i="32"/>
  <c r="E8" i="32"/>
  <c r="D8" i="32"/>
  <c r="C8" i="32"/>
  <c r="B8" i="32"/>
</calcChain>
</file>

<file path=xl/sharedStrings.xml><?xml version="1.0" encoding="utf-8"?>
<sst xmlns="http://schemas.openxmlformats.org/spreadsheetml/2006/main" count="1667" uniqueCount="549">
  <si>
    <t/>
  </si>
  <si>
    <t>Constant</t>
  </si>
  <si>
    <t>N</t>
  </si>
  <si>
    <t>(1)</t>
  </si>
  <si>
    <t>(2)</t>
  </si>
  <si>
    <t>(3)</t>
  </si>
  <si>
    <t>(4)</t>
  </si>
  <si>
    <t>(5)</t>
  </si>
  <si>
    <t>(6)</t>
  </si>
  <si>
    <t>(7)</t>
  </si>
  <si>
    <t>(8)</t>
  </si>
  <si>
    <t>1{1999-2011}</t>
  </si>
  <si>
    <t>Production Controls</t>
  </si>
  <si>
    <t>Pretrend Controls</t>
  </si>
  <si>
    <t>Estimation Method</t>
  </si>
  <si>
    <t>CBP</t>
  </si>
  <si>
    <t>NBER</t>
  </si>
  <si>
    <t>(Redundant NBER Outcomes)</t>
  </si>
  <si>
    <t>1{1991-1999}</t>
  </si>
  <si>
    <t>1991-1999</t>
  </si>
  <si>
    <t>1999-2011</t>
  </si>
  <si>
    <t>1999-2007</t>
  </si>
  <si>
    <t>2007-2011</t>
  </si>
  <si>
    <t>1991-2011</t>
  </si>
  <si>
    <t>Stacked Differences (N = 784)</t>
  </si>
  <si>
    <t>Separately By Period (N = 392)</t>
  </si>
  <si>
    <t>Mean/SD</t>
  </si>
  <si>
    <t>Median</t>
  </si>
  <si>
    <t>Min</t>
  </si>
  <si>
    <t>Max</t>
  </si>
  <si>
    <t>A. 2SLS Estimates</t>
  </si>
  <si>
    <t>B. Dependent Variable Means by Time Period</t>
  </si>
  <si>
    <t>1-Digit Mfg Sector Controls</t>
  </si>
  <si>
    <t>Specification</t>
  </si>
  <si>
    <t>Description</t>
  </si>
  <si>
    <t>Affected Sector(s)</t>
  </si>
  <si>
    <t>Manufacturing</t>
  </si>
  <si>
    <t>Commuting Zone</t>
  </si>
  <si>
    <t>Total</t>
  </si>
  <si>
    <t>Exposed industries</t>
  </si>
  <si>
    <t>Non-exposed tradables</t>
  </si>
  <si>
    <t>Non-manufacturing</t>
  </si>
  <si>
    <t>Unit of Analysis</t>
  </si>
  <si>
    <t>Industry</t>
  </si>
  <si>
    <t>No</t>
  </si>
  <si>
    <t>Yes</t>
  </si>
  <si>
    <t>Industry Fixed Effects</t>
  </si>
  <si>
    <t>A. First-Order Input-Output Linkages</t>
  </si>
  <si>
    <t>B. Full (Higher-Order) Input-Output Linkages</t>
  </si>
  <si>
    <t>1{1999-2007}</t>
  </si>
  <si>
    <t>1991-2007</t>
  </si>
  <si>
    <t>Exclude 2007-2011</t>
  </si>
  <si>
    <t>Predicted Employment Changes (000s)</t>
  </si>
  <si>
    <t>Employment Predictions (000s): Panel A</t>
  </si>
  <si>
    <t>Over 1991-2011 (Col 9: 1991-2007):</t>
  </si>
  <si>
    <t>– Pred Emp Change in Mfg</t>
  </si>
  <si>
    <t>– Pred Emp Change in Non-Mfg</t>
  </si>
  <si>
    <t>– Pred Emp Change Overall</t>
  </si>
  <si>
    <t>Over 1991-1999</t>
  </si>
  <si>
    <t>Over 1999-2011 (Col 9: 1999-2007):</t>
  </si>
  <si>
    <t>Employment Predictions (000s): Panel B</t>
  </si>
  <si>
    <t>Overall Employment</t>
  </si>
  <si>
    <t>Sectoral Employment</t>
  </si>
  <si>
    <t>– Over 1991-1999</t>
  </si>
  <si>
    <t>– Over 1999-2011 (Cols 7-8: 1999-2007)</t>
  </si>
  <si>
    <t>– Over 1991-2011 (Cols 7-8: 1991-2007)</t>
  </si>
  <si>
    <t>– Exposed Industries</t>
  </si>
  <si>
    <t>– Non-Exposed Tradables</t>
  </si>
  <si>
    <t>– Non-Exposed Non-Tradables</t>
  </si>
  <si>
    <t>Pred Changes Overall (000s)</t>
  </si>
  <si>
    <t>Pred Changes by Sector, 1991-1999</t>
  </si>
  <si>
    <t>Direct effect of import exposure</t>
  </si>
  <si>
    <t>Implied Employment Changes (000s)</t>
  </si>
  <si>
    <t>Overall</t>
  </si>
  <si>
    <t>Sectoral</t>
  </si>
  <si>
    <t>Other non-exposed</t>
  </si>
  <si>
    <t>Table 2, Columns 3/4</t>
  </si>
  <si>
    <t>1{1999-2011} or 1{1999-2009}</t>
  </si>
  <si>
    <t>100 x Annual ∆ in U.S. Exposure to Chinese Imports</t>
  </si>
  <si>
    <t>Instrument for ∆ in U.S. Exposure to Chinese Imports</t>
  </si>
  <si>
    <t>d_import_usch</t>
  </si>
  <si>
    <t>d_import_otch</t>
  </si>
  <si>
    <t>dl_cbp_emp_manuf</t>
  </si>
  <si>
    <t>dl_cbp_emp_nonmanuf</t>
  </si>
  <si>
    <t>Change in US imports from China</t>
  </si>
  <si>
    <t>Period</t>
  </si>
  <si>
    <t>Pred Emp Change, 1991-1999</t>
  </si>
  <si>
    <t>Pred Emp Change, 1999-2011</t>
  </si>
  <si>
    <t>Stacked Differences</t>
  </si>
  <si>
    <t>-0.30</t>
  </si>
  <si>
    <t>(0.37)</t>
  </si>
  <si>
    <t>-4.32***</t>
  </si>
  <si>
    <t>OLS</t>
  </si>
  <si>
    <t>784</t>
  </si>
  <si>
    <t>-0.81***</t>
  </si>
  <si>
    <t>(0.16)</t>
  </si>
  <si>
    <t>-0.08</t>
  </si>
  <si>
    <t>(0.36)</t>
  </si>
  <si>
    <t>-3.79***</t>
  </si>
  <si>
    <t>(0.33)</t>
  </si>
  <si>
    <t>-1.30***</t>
  </si>
  <si>
    <t>(0.41)</t>
  </si>
  <si>
    <t>0.05</t>
  </si>
  <si>
    <t>-3.46***</t>
  </si>
  <si>
    <t>2SLS</t>
  </si>
  <si>
    <t>-276899</t>
  </si>
  <si>
    <t>-560143</t>
  </si>
  <si>
    <t>-1.24***</t>
  </si>
  <si>
    <t>0.04</t>
  </si>
  <si>
    <t>-2.58***</t>
  </si>
  <si>
    <t>(0.38)</t>
  </si>
  <si>
    <t>Long Difference</t>
  </si>
  <si>
    <t>-2.30**</t>
  </si>
  <si>
    <t>(1.12)</t>
  </si>
  <si>
    <t>0.32</t>
  </si>
  <si>
    <t>(0.43)</t>
  </si>
  <si>
    <t>392</t>
  </si>
  <si>
    <t>-1.16***</t>
  </si>
  <si>
    <t>-3.55***</t>
  </si>
  <si>
    <t>(0.34)</t>
  </si>
  <si>
    <t>-1.12***</t>
  </si>
  <si>
    <t>-2.68***</t>
  </si>
  <si>
    <t>(0.39)</t>
  </si>
  <si>
    <t>-1.49***</t>
  </si>
  <si>
    <t>(0.47)</t>
  </si>
  <si>
    <t>-1.96***</t>
  </si>
  <si>
    <t>(0.27)</t>
  </si>
  <si>
    <t>Pred Emp Change, 1999-2007</t>
  </si>
  <si>
    <t>-263246</t>
  </si>
  <si>
    <t>-589805</t>
  </si>
  <si>
    <t>2SLS Estimates Including Industry-Level Controls</t>
  </si>
  <si>
    <t>-0.75***</t>
  </si>
  <si>
    <t>(0.22)</t>
  </si>
  <si>
    <t>-0.09</t>
  </si>
  <si>
    <t>(0.32)</t>
  </si>
  <si>
    <t>-3.82***</t>
  </si>
  <si>
    <t>-1.10***</t>
  </si>
  <si>
    <t>(0.35)</t>
  </si>
  <si>
    <t>0.00</t>
  </si>
  <si>
    <t>-3.59***</t>
  </si>
  <si>
    <t>-1.33***</t>
  </si>
  <si>
    <t>0.06</t>
  </si>
  <si>
    <t>-3.44***</t>
  </si>
  <si>
    <t>-0.80***</t>
  </si>
  <si>
    <t>(0.25)</t>
  </si>
  <si>
    <t>(0.30)</t>
  </si>
  <si>
    <t>(0.28)</t>
  </si>
  <si>
    <t>-0.76***</t>
  </si>
  <si>
    <t>(0.26)</t>
  </si>
  <si>
    <t>-0.74***</t>
  </si>
  <si>
    <t>(0.23)</t>
  </si>
  <si>
    <t>-0.10</t>
  </si>
  <si>
    <t>-3.83***</t>
  </si>
  <si>
    <t>-0.60**</t>
  </si>
  <si>
    <t>(0.29)</t>
  </si>
  <si>
    <t>(0.45)</t>
  </si>
  <si>
    <t>1{1999-2009/2011}</t>
  </si>
  <si>
    <t>-0.23***</t>
  </si>
  <si>
    <t>(0.09)</t>
  </si>
  <si>
    <t>0.48**</t>
  </si>
  <si>
    <t>(0.19)</t>
  </si>
  <si>
    <t>-1.51***</t>
  </si>
  <si>
    <t>-0.52***</t>
  </si>
  <si>
    <t>(0.17)</t>
  </si>
  <si>
    <t>-0.57**</t>
  </si>
  <si>
    <t>-2.31***</t>
  </si>
  <si>
    <t>(0.18)</t>
  </si>
  <si>
    <t>Real Wage Bill</t>
  </si>
  <si>
    <t>-0.67***</t>
  </si>
  <si>
    <t>(0.21)</t>
  </si>
  <si>
    <t>1.53***</t>
  </si>
  <si>
    <t>-3.42***</t>
  </si>
  <si>
    <t>Real Wage</t>
  </si>
  <si>
    <t>0.08</t>
  </si>
  <si>
    <t>(0.06)</t>
  </si>
  <si>
    <t>1.63***</t>
  </si>
  <si>
    <t>(0.08)</t>
  </si>
  <si>
    <t>0.40***</t>
  </si>
  <si>
    <t>(0.10)</t>
  </si>
  <si>
    <t>-0.99***</t>
  </si>
  <si>
    <t>(0.31)</t>
  </si>
  <si>
    <t>0.33</t>
  </si>
  <si>
    <t>-4.84***</t>
  </si>
  <si>
    <t>768</t>
  </si>
  <si>
    <t>-0.78***</t>
  </si>
  <si>
    <t>-0.20</t>
  </si>
  <si>
    <t>-3.63***</t>
  </si>
  <si>
    <t>Real Prod. Wage</t>
  </si>
  <si>
    <t>0.24**</t>
  </si>
  <si>
    <t>(0.11)</t>
  </si>
  <si>
    <t>1.13***</t>
  </si>
  <si>
    <t>0.22</t>
  </si>
  <si>
    <t>(0.14)</t>
  </si>
  <si>
    <t>(9)</t>
  </si>
  <si>
    <t>Real Non-Prod. Wage</t>
  </si>
  <si>
    <t>-0.05</t>
  </si>
  <si>
    <t>1.81***</t>
  </si>
  <si>
    <t>0.32***</t>
  </si>
  <si>
    <t>(10)</t>
  </si>
  <si>
    <t>-0.89***</t>
  </si>
  <si>
    <t>0.16</t>
  </si>
  <si>
    <t>-4.54***</t>
  </si>
  <si>
    <t>(11)</t>
  </si>
  <si>
    <t>-0.77***</t>
  </si>
  <si>
    <t>1.54***</t>
  </si>
  <si>
    <t>-4.11***</t>
  </si>
  <si>
    <t>(0.40)</t>
  </si>
  <si>
    <t>(12)</t>
  </si>
  <si>
    <t>0.12*</t>
  </si>
  <si>
    <t>1.38***</t>
  </si>
  <si>
    <t>0.43***</t>
  </si>
  <si>
    <t>0.41**</t>
  </si>
  <si>
    <t>-1.67***</t>
  </si>
  <si>
    <t>-0.71***</t>
  </si>
  <si>
    <t>-2.66***</t>
  </si>
  <si>
    <t>1.35***</t>
  </si>
  <si>
    <t>-3.87***</t>
  </si>
  <si>
    <t>1.65***</t>
  </si>
  <si>
    <t>(0.07)</t>
  </si>
  <si>
    <t>0.46***</t>
  </si>
  <si>
    <t>-5.38***</t>
  </si>
  <si>
    <t>-0.40</t>
  </si>
  <si>
    <t>-4.06***</t>
  </si>
  <si>
    <t>1.19***</t>
  </si>
  <si>
    <t>0.35**</t>
  </si>
  <si>
    <t>1.80***</t>
  </si>
  <si>
    <t>0.30**</t>
  </si>
  <si>
    <t>(0.13)</t>
  </si>
  <si>
    <t>-5.03***</t>
  </si>
  <si>
    <t>1.33***</t>
  </si>
  <si>
    <t>1.41***</t>
  </si>
  <si>
    <t>0.49***</t>
  </si>
  <si>
    <t>Pred Emp Change in Mfg, 1991-2011 (or 1991-2007)</t>
  </si>
  <si>
    <t>Pred Emp Change in Non-Mfg, 1991-2011 (or 1991-2007)</t>
  </si>
  <si>
    <t>Pred Emp Change Overall, 1991-2011 (or 1991-2007)</t>
  </si>
  <si>
    <t>Pred Emp Change in Mfg, 1991-1999</t>
  </si>
  <si>
    <t>Pred Emp Change in Non-Mfg, 1991-1999</t>
  </si>
  <si>
    <t>Pred Emp Change Overall, 1991-1999</t>
  </si>
  <si>
    <t>Pred Emp Change in Mfg, 1999-2011 (or 1999-2007)</t>
  </si>
  <si>
    <t>Pred Emp Change in Non-Mfg, 1999-2011 (or 1999-2007)</t>
  </si>
  <si>
    <t>Pred Emp Change Overall, 1999-2011 (or 1999-2007)</t>
  </si>
  <si>
    <t>Manufacturing Only</t>
  </si>
  <si>
    <t>-1.17***</t>
  </si>
  <si>
    <t>(0.42)</t>
  </si>
  <si>
    <t>-2.21*</t>
  </si>
  <si>
    <t>(1.14)</t>
  </si>
  <si>
    <t>-1.28***</t>
  </si>
  <si>
    <t>(0.49)</t>
  </si>
  <si>
    <t>-2.44**</t>
  </si>
  <si>
    <t>(1.13)</t>
  </si>
  <si>
    <t>2.31</t>
  </si>
  <si>
    <t>(2.66)</t>
  </si>
  <si>
    <t>-0.72***</t>
  </si>
  <si>
    <t>-1.03**</t>
  </si>
  <si>
    <t>Non-Manufacturing Only</t>
  </si>
  <si>
    <t>-6.63**</t>
  </si>
  <si>
    <t>(2.79)</t>
  </si>
  <si>
    <t>174</t>
  </si>
  <si>
    <t>-6.88**</t>
  </si>
  <si>
    <t>(2.97)</t>
  </si>
  <si>
    <t>-5.80</t>
  </si>
  <si>
    <t>(7.43)</t>
  </si>
  <si>
    <t>Pooled</t>
  </si>
  <si>
    <t>-1.14***</t>
  </si>
  <si>
    <t>-2.70**</t>
  </si>
  <si>
    <t>(1.26)</t>
  </si>
  <si>
    <t>958</t>
  </si>
  <si>
    <t>-1332178</t>
  </si>
  <si>
    <t>-804797</t>
  </si>
  <si>
    <t>-2136974</t>
  </si>
  <si>
    <t>-404122</t>
  </si>
  <si>
    <t>-151546</t>
  </si>
  <si>
    <t>-555668</t>
  </si>
  <si>
    <t>-928056</t>
  </si>
  <si>
    <t>-653250</t>
  </si>
  <si>
    <t>-1581306</t>
  </si>
  <si>
    <t>-1.11**</t>
  </si>
  <si>
    <t>(0.48)</t>
  </si>
  <si>
    <t>-2.64**</t>
  </si>
  <si>
    <t>(1.32)</t>
  </si>
  <si>
    <t>-0.67</t>
  </si>
  <si>
    <t>(3.69)</t>
  </si>
  <si>
    <t>-0.69***</t>
  </si>
  <si>
    <t>-1.72**</t>
  </si>
  <si>
    <t>(0.75)</t>
  </si>
  <si>
    <t>-1.07***</t>
  </si>
  <si>
    <t>-3.06***</t>
  </si>
  <si>
    <t>(1.09)</t>
  </si>
  <si>
    <t>-1413654</t>
  </si>
  <si>
    <t>-804339</t>
  </si>
  <si>
    <t>-2217993</t>
  </si>
  <si>
    <t>-410899</t>
  </si>
  <si>
    <t>-172062</t>
  </si>
  <si>
    <t>-582961</t>
  </si>
  <si>
    <t>-1002755</t>
  </si>
  <si>
    <t>-632277</t>
  </si>
  <si>
    <t>-1635032</t>
  </si>
  <si>
    <t>-1.35***</t>
  </si>
  <si>
    <t>-1.78**</t>
  </si>
  <si>
    <t>(0.82)</t>
  </si>
  <si>
    <t>1.74</t>
  </si>
  <si>
    <t>(2.10)</t>
  </si>
  <si>
    <t>-3.17</t>
  </si>
  <si>
    <t>(2.27)</t>
  </si>
  <si>
    <t>-4.26</t>
  </si>
  <si>
    <t>(5.94)</t>
  </si>
  <si>
    <t>-1.14**</t>
  </si>
  <si>
    <t>-1.86**</t>
  </si>
  <si>
    <t>(0.91)</t>
  </si>
  <si>
    <t>-0.68</t>
  </si>
  <si>
    <t>(2.95)</t>
  </si>
  <si>
    <t>Year</t>
  </si>
  <si>
    <t>Manuf Emp</t>
  </si>
  <si>
    <t>Non-Manuf Emp</t>
  </si>
  <si>
    <t>Total Emp</t>
  </si>
  <si>
    <t>D[IPW_i]</t>
  </si>
  <si>
    <t>D[IPW_i] x (Exposed)</t>
  </si>
  <si>
    <t>D[IPW_i] x (Non-Exposed Tradable)</t>
  </si>
  <si>
    <t>D[IPW_i] x (Non-Exposed Non-Tradable)</t>
  </si>
  <si>
    <t xml:space="preserve">Sector x Time Effects </t>
  </si>
  <si>
    <t xml:space="preserve">Sector x Mfg Emp Share at Baseline </t>
  </si>
  <si>
    <t>Overall, 1991-1999</t>
  </si>
  <si>
    <t>Overall, 1999-2011</t>
  </si>
  <si>
    <t>Overall, 1991-2011</t>
  </si>
  <si>
    <t>Exposed Industries, 1991-1999</t>
  </si>
  <si>
    <t>Non-Exposed Tradable Industries, 1991-1999</t>
  </si>
  <si>
    <t>Non-Exposed Non-Tradable Industries, 1991-1999</t>
  </si>
  <si>
    <t>Exposed Industries, 1999-2011</t>
  </si>
  <si>
    <t>Non-Exposed Tradable Industries, 1999-2011</t>
  </si>
  <si>
    <t>Non-Exposed Non-Tradable Industries, 1999-2011</t>
  </si>
  <si>
    <t>Exposed Industries, 1991-2011</t>
  </si>
  <si>
    <t>Non-Exposed Tradable Industries, 1991-2011</t>
  </si>
  <si>
    <t>Non-Exposed Non-Tradable Industries, 1991-2011</t>
  </si>
  <si>
    <t>-1.64***</t>
  </si>
  <si>
    <t>(0.46)</t>
  </si>
  <si>
    <t>1444</t>
  </si>
  <si>
    <t>-1.95***</t>
  </si>
  <si>
    <t>(0.62)</t>
  </si>
  <si>
    <t>-1.70**</t>
  </si>
  <si>
    <t>(0.78)</t>
  </si>
  <si>
    <t>-743215</t>
  </si>
  <si>
    <t>-0.01</t>
  </si>
  <si>
    <t>4332</t>
  </si>
  <si>
    <t>-2.14***</t>
  </si>
  <si>
    <t>0.15</t>
  </si>
  <si>
    <t>(0.44)</t>
  </si>
  <si>
    <t>-1.68***</t>
  </si>
  <si>
    <t>(0.24)</t>
  </si>
  <si>
    <t>-0.00</t>
  </si>
  <si>
    <t>(0.57)</t>
  </si>
  <si>
    <t>-2366582</t>
  </si>
  <si>
    <t>-3109797</t>
  </si>
  <si>
    <t>-737473</t>
  </si>
  <si>
    <t>-303</t>
  </si>
  <si>
    <t>-5438</t>
  </si>
  <si>
    <t>-2348299</t>
  </si>
  <si>
    <t>-966</t>
  </si>
  <si>
    <t>-17317</t>
  </si>
  <si>
    <t>-3085772</t>
  </si>
  <si>
    <t>-1269</t>
  </si>
  <si>
    <t>-22755</t>
  </si>
  <si>
    <t>-1.89***</t>
  </si>
  <si>
    <t>(0.65)</t>
  </si>
  <si>
    <t>-829293</t>
  </si>
  <si>
    <t>-3030624</t>
  </si>
  <si>
    <t>-1.66***</t>
  </si>
  <si>
    <t>-0.18</t>
  </si>
  <si>
    <t>(0.55)</t>
  </si>
  <si>
    <t>-2201332</t>
  </si>
  <si>
    <t>-728647</t>
  </si>
  <si>
    <t>-21598</t>
  </si>
  <si>
    <t>-79048</t>
  </si>
  <si>
    <t>-1934170</t>
  </si>
  <si>
    <t>-57332</t>
  </si>
  <si>
    <t>-209830</t>
  </si>
  <si>
    <t>-2662817</t>
  </si>
  <si>
    <t>-78930</t>
  </si>
  <si>
    <t>-288878</t>
  </si>
  <si>
    <t>Pred Changes by Sector, 1999-2011 (6) or 1999-2007 (8)</t>
  </si>
  <si>
    <t>Pred Changes by Sector, 1991-2011 (6) or 1991-2007 (8)</t>
  </si>
  <si>
    <t xml:space="preserve">Mfg/Non-Mfg x Period Dummies </t>
  </si>
  <si>
    <t xml:space="preserve">1-Digit Mfg Sector Controls </t>
  </si>
  <si>
    <t>100 x Annual ∆ in U.S. Exposure to Chinese Imports (computed over 1991-2011)</t>
  </si>
  <si>
    <t>384</t>
  </si>
  <si>
    <t>(0.63)</t>
  </si>
  <si>
    <t>(0.74)</t>
  </si>
  <si>
    <t>-0.32</t>
  </si>
  <si>
    <t>-0.98**</t>
  </si>
  <si>
    <t>0.52</t>
  </si>
  <si>
    <t>-0.91***</t>
  </si>
  <si>
    <t>-0.57*</t>
  </si>
  <si>
    <t>0.03</t>
  </si>
  <si>
    <t>0.20</t>
  </si>
  <si>
    <t>Change in China's IPR in the US, 1991-2011</t>
  </si>
  <si>
    <t>1991-2009</t>
  </si>
  <si>
    <t>1999-2009</t>
  </si>
  <si>
    <t>1981-1991</t>
  </si>
  <si>
    <t>1971-1981</t>
  </si>
  <si>
    <t>-792533</t>
  </si>
  <si>
    <t>-510537</t>
  </si>
  <si>
    <t>-1303069</t>
  </si>
  <si>
    <t>-245624</t>
  </si>
  <si>
    <t>-96350</t>
  </si>
  <si>
    <t>-341974</t>
  </si>
  <si>
    <t>-546909</t>
  </si>
  <si>
    <t>-414187</t>
  </si>
  <si>
    <t>-961096</t>
  </si>
  <si>
    <t xml:space="preserve">Sector Controls </t>
  </si>
  <si>
    <t xml:space="preserve">Production Controls </t>
  </si>
  <si>
    <t xml:space="preserve">Pretrend Controls </t>
  </si>
  <si>
    <t>Pred Emp Change, 1991-2011</t>
  </si>
  <si>
    <t>-156691</t>
  </si>
  <si>
    <t>-306784</t>
  </si>
  <si>
    <t>-463475</t>
  </si>
  <si>
    <t>Pred Emp Changes (000s)</t>
  </si>
  <si>
    <t>– Over 1999-2011</t>
  </si>
  <si>
    <t>– Over 1991-2011</t>
  </si>
  <si>
    <t>0.34</t>
  </si>
  <si>
    <t>-0.68**</t>
  </si>
  <si>
    <t>-0.84*</t>
  </si>
  <si>
    <t>0.35</t>
  </si>
  <si>
    <t>-2.01***</t>
  </si>
  <si>
    <t>(0.66)</t>
  </si>
  <si>
    <t>-3.97***</t>
  </si>
  <si>
    <t>(0.51)</t>
  </si>
  <si>
    <t>-2.05***</t>
  </si>
  <si>
    <t>A. Excluding 1-Digit Mfg Sector Controls</t>
  </si>
  <si>
    <t>B. Including 1-Digit Mfg Sector Controls</t>
  </si>
  <si>
    <t>Effect of Import Competition on Labor-Market Outcomes</t>
  </si>
  <si>
    <t>-1168476</t>
  </si>
  <si>
    <t>-399544</t>
  </si>
  <si>
    <t>-1568020</t>
  </si>
  <si>
    <t>-368431</t>
  </si>
  <si>
    <t>-75466</t>
  </si>
  <si>
    <t>-443897</t>
  </si>
  <si>
    <t>-800045</t>
  </si>
  <si>
    <t>-324078</t>
  </si>
  <si>
    <t>-1124123</t>
  </si>
  <si>
    <t>Table 6A, Columns 6/9</t>
  </si>
  <si>
    <t>Table 6B, Columns 6/9</t>
  </si>
  <si>
    <t>100 x Annual Log ∆ in Emp. (Manufacturing Industries)</t>
  </si>
  <si>
    <t>100 x Annual Log ∆ in Emp. (Non-Manufacturing Industries)</t>
  </si>
  <si>
    <t>Change in U.S. imports from China</t>
  </si>
  <si>
    <t>Emp.</t>
  </si>
  <si>
    <t>Num Estabs.</t>
  </si>
  <si>
    <t>Emp Per Estab.</t>
  </si>
  <si>
    <t>Prod. Emp.</t>
  </si>
  <si>
    <t>Non-Prod. Emp.</t>
  </si>
  <si>
    <t>Non-Mfg. Inds.
(N = 174)</t>
  </si>
  <si>
    <t>Pooling Mfg. and Non-Mfg. Inds.
(N = 958)</t>
  </si>
  <si>
    <t>Sector x Period Effects</t>
  </si>
  <si>
    <t>Effect of local import exposure on employment in the commuting zone, controlling for baseline manufacturing share and for Census divisions</t>
  </si>
  <si>
    <t>Table 7, Column 6/9</t>
  </si>
  <si>
    <t xml:space="preserve">Sector x Census Division Dummies </t>
  </si>
  <si>
    <t>Direct Import Exposure</t>
  </si>
  <si>
    <t>First-Order Upstream Import Exposure</t>
  </si>
  <si>
    <t>First-Order Downstream Import Exposure</t>
  </si>
  <si>
    <t>Combined Direct/Upstream Import Exposure</t>
  </si>
  <si>
    <t>Full Upstream Import Exposure</t>
  </si>
  <si>
    <t>Full Downstream Import Exposure</t>
  </si>
  <si>
    <t>Upstream Import Exposure</t>
  </si>
  <si>
    <t>Downstream Import Exposure</t>
  </si>
  <si>
    <t>Combined Import Exposure (Direct + Upstream)</t>
  </si>
  <si>
    <t>-1.20***</t>
  </si>
  <si>
    <t>-1.64*</t>
  </si>
  <si>
    <t>(0.84)</t>
  </si>
  <si>
    <t>-0.85**</t>
  </si>
  <si>
    <t>-3.19</t>
  </si>
  <si>
    <t>(2.14)</t>
  </si>
  <si>
    <t>-1.18***</t>
  </si>
  <si>
    <t>-1.90**</t>
  </si>
  <si>
    <t>(0.86)</t>
  </si>
  <si>
    <t>-1405673</t>
  </si>
  <si>
    <t>-1217916</t>
  </si>
  <si>
    <t>-2623588</t>
  </si>
  <si>
    <t>-420588</t>
  </si>
  <si>
    <t>-224076</t>
  </si>
  <si>
    <t>-644664</t>
  </si>
  <si>
    <t>-985084</t>
  </si>
  <si>
    <t>-993840</t>
  </si>
  <si>
    <t>-1978924</t>
  </si>
  <si>
    <t>-1.29**</t>
  </si>
  <si>
    <t>(0.59)</t>
  </si>
  <si>
    <t>-856937</t>
  </si>
  <si>
    <t>-821178</t>
  </si>
  <si>
    <t>-1678114</t>
  </si>
  <si>
    <t>-260317</t>
  </si>
  <si>
    <t>-151446</t>
  </si>
  <si>
    <t>-411763</t>
  </si>
  <si>
    <t>-596620</t>
  </si>
  <si>
    <t>-669732</t>
  </si>
  <si>
    <t>-1266352</t>
  </si>
  <si>
    <t>-2.10***</t>
  </si>
  <si>
    <t>-1474900</t>
  </si>
  <si>
    <t>-1193843</t>
  </si>
  <si>
    <t>-2668742</t>
  </si>
  <si>
    <t>-424995</t>
  </si>
  <si>
    <t>-247592</t>
  </si>
  <si>
    <t>-672587</t>
  </si>
  <si>
    <t>-1049905</t>
  </si>
  <si>
    <t>-946250</t>
  </si>
  <si>
    <t>-1996156</t>
  </si>
  <si>
    <t>-1.32***</t>
  </si>
  <si>
    <t>-1302981</t>
  </si>
  <si>
    <t>-843834</t>
  </si>
  <si>
    <t>-2146816</t>
  </si>
  <si>
    <t>-400236</t>
  </si>
  <si>
    <t>-155603</t>
  </si>
  <si>
    <t>-555839</t>
  </si>
  <si>
    <t>-902746</t>
  </si>
  <si>
    <t>-688231</t>
  </si>
  <si>
    <t>-1590977</t>
  </si>
  <si>
    <t>Commuting Zone Import Exposure</t>
  </si>
  <si>
    <t>Commuting Zone Import Exposure
x 1{Exposed Sector}</t>
  </si>
  <si>
    <t>Commuting Zone Import Exposure
x 1{Non-Exposed Tradable Sector}</t>
  </si>
  <si>
    <t>Commuting Zone Import Exposure
x 1{Non-Exposed Non-Tradable Sector}</t>
  </si>
  <si>
    <t>Direct and "first-order" upstream effects of import exposure</t>
  </si>
  <si>
    <t>Direct and "full" (higher-order) upstream effects of import exposure</t>
  </si>
  <si>
    <t>Table 1</t>
  </si>
  <si>
    <t>Industry-Level Changes in Chinese Import Exposure and U.S. Manufacturing Employment.</t>
  </si>
  <si>
    <t>Note.—For each manufacturing industry, the change in U.S. exposure to Chinese imports is computed by dividing 100 x the annualized increase in the value of U.S. imports over the indicated period by 1991 U.S. market volume in that industry. The instrument is constructed by dividing 100 x the annualized increase in imports from China in a set of comparison countries by 1988 U.S. market volume in the industry. The quantities used in these computations are deflated to constant dollars using the Personal Consumption Expenditures price index. Employment changes are computed in the County Business Patterns. All observations are weighted by 1991 industry employment.</t>
  </si>
  <si>
    <t>Note.—Reported quantities represent the change in employment attributed to instrumented changes in import exposure in each of our preferred specifications. Negative values indicate that import exposure is estimated to have reduced employment. For the industry-level analyses, we first use the estimated coefficients to predict the changes in each industry's log employment induced by changes in import exposure over the periods 1991-1999 and 1999-2011. Concretely, we multiply the coefficient of interest by the observed change in import exposure, then multiply this product by .56 (the partial R-squared from our baseline first-stage regression). We then use each industry's observed end-of-period employment to convert these estimates from logs into levels. Upstream effects are handled similarly. For the commuting-zone analyses, we first use observed changes in imports per worker—again discounted by .56—to predict the trade-induced change in each commuting zone's employment-to-population ratio within the indicated sectors over the periods 1991-1999 and 1999-2011. We then multiply by end-of-period commuting zone working-age population to compute the implied changes in each sector's employment in each commuting zone. Summing these sectoral estimates across commuting zones yields nationwide estimates. See the text for definitions of the exposed, non-exposed tradable, and non-exposed non-tradable sectors. For both industry-level and commuting-zone-level analyses, predictions for 1991-2011 equal the sum of the predictions for the two subperiods. Predicted employment changes for the period 1991-2007 are computed similarly, using coefficients from models estimated over the stacked periods 1991-1999 and 1999-2007.</t>
  </si>
  <si>
    <t>Table 2</t>
  </si>
  <si>
    <t>Table 3</t>
  </si>
  <si>
    <t>Table 4</t>
  </si>
  <si>
    <t>2SLS Estimates of Import Effects on Additional Labor Market Outcomes.</t>
  </si>
  <si>
    <t>Table 5</t>
  </si>
  <si>
    <t>2SLS Estimates of Import Effects on Employment Incorporating Input-Output Linkages.</t>
  </si>
  <si>
    <t>Table 6</t>
  </si>
  <si>
    <t>Table 7</t>
  </si>
  <si>
    <t>2SLS Estimates of Import Effects on Commuting Zone Employment-to-Population Ratios.</t>
  </si>
  <si>
    <t>Implied Employment Changes Induced by Changes in Exposure to Chinese Imports.</t>
  </si>
  <si>
    <t>Table 8</t>
  </si>
  <si>
    <t>Note.—Columns (1)-(4) report results from stacking log employment changes and changes in U.S. exposure to Chinese imports over the periods 1991-1999 and either 1999-2011 or 1999-2007, as indicated (N = 784 = 392 4-digit manufacturing industries x 2 periods). Columns (5)-(8) report results from regressing the employment change over the indicated period on the change in U.S. exposure to Chinese imports over the same period (N = 392). Employment changes are computed in the County Business Patterns and are expressed as 100 x annual log changes. In 2SLS specifications, the change in U.S. import exposure is instrumented as described in the text. In all specifications, observations are weighted by 1991 employment. Standard errors in parentheses are clustered on 135 3-digit industries in all specifications.</t>
  </si>
  <si>
    <r>
      <t xml:space="preserve">* </t>
    </r>
    <r>
      <rPr>
        <i/>
        <sz val="10"/>
        <color theme="1"/>
        <rFont val="Palatino Linotype"/>
      </rPr>
      <t>p</t>
    </r>
    <r>
      <rPr>
        <sz val="10"/>
        <color theme="1"/>
        <rFont val="Palatino Linotype"/>
      </rPr>
      <t xml:space="preserve"> &lt; 0.10</t>
    </r>
  </si>
  <si>
    <r>
      <t xml:space="preserve">** </t>
    </r>
    <r>
      <rPr>
        <i/>
        <sz val="10"/>
        <color theme="1"/>
        <rFont val="Palatino Linotype"/>
      </rPr>
      <t>p</t>
    </r>
    <r>
      <rPr>
        <sz val="10"/>
        <color theme="1"/>
        <rFont val="Palatino Linotype"/>
      </rPr>
      <t xml:space="preserve"> &lt; 0.05</t>
    </r>
  </si>
  <si>
    <r>
      <t xml:space="preserve">*** </t>
    </r>
    <r>
      <rPr>
        <i/>
        <sz val="10"/>
        <color theme="1"/>
        <rFont val="Palatino Linotype"/>
      </rPr>
      <t>p</t>
    </r>
    <r>
      <rPr>
        <sz val="10"/>
        <color theme="1"/>
        <rFont val="Palatino Linotype"/>
      </rPr>
      <t xml:space="preserve"> &lt; 0.01</t>
    </r>
  </si>
  <si>
    <t>Note.—Each column reports results from stacking log employment changes and changes in U.S. exposure to Chinese imports over the periods 1991-1999 and 1999-2011 (N = 784 = 392 4-digit manufacturing industries x 2 periods). The dependent variable is 100 x the annual log change in each industry's employment in the County Business Patterns (CBP) over the relevant period. The regressor is 100 x the annual change in U.S. exposure to Chinese imports over the same period; it is instrumented as described in the text. Sector controls are dummies for 10 1-digit manufacturing sectors. Production controls for each industry include production workers as a share of total employment, the log average wage, and the ratio of capital to value added (in 1991); and computer investment as a share of total investment and high-tech equipment as a share of total investment (in 1990). Pretrend controls are changes in the log average wage and in the industry's share of total employment over 1976-1991. In the final column, we include a full set of 4-digit industry fixed effects. Covariates are demeaned to facilitate interpretation of the time effects. Observations are weighted by 1991 employment. Standard errors in parentheses are clustered on 135 3-digit industries.</t>
  </si>
  <si>
    <t>Note.—N = 384 4-digit manufacturing industries (we exclude 8 industries for which post-1996 employment data are unavailable in the NBER-CES Manufacturing Industry Database). The dependent variable in each specification is 100 x the annual log employment change over the indicated period, as computed in the NBER-CES data. The regressor in each specification is 100 x the annual change in U.S. exposure to Chinese imports over 1991-2011, instrumented as described in the text. Panel A includes no additional controls. Panel B includes dummies for 10 1-digit manufacturing sectors. Observations are weighted by 1991 employment. Standard errors in parentheses are clustered on 135 3-digit industries.</t>
  </si>
  <si>
    <r>
      <t xml:space="preserve">* </t>
    </r>
    <r>
      <rPr>
        <i/>
        <sz val="10"/>
        <color rgb="FF000000"/>
        <rFont val="Palatino Linotype"/>
      </rPr>
      <t>p</t>
    </r>
    <r>
      <rPr>
        <sz val="10"/>
        <color rgb="FF000000"/>
        <rFont val="Palatino Linotype"/>
      </rPr>
      <t xml:space="preserve"> &lt; 0.10</t>
    </r>
  </si>
  <si>
    <r>
      <t xml:space="preserve">** </t>
    </r>
    <r>
      <rPr>
        <i/>
        <sz val="10"/>
        <color rgb="FF000000"/>
        <rFont val="Palatino Linotype"/>
      </rPr>
      <t>p</t>
    </r>
    <r>
      <rPr>
        <sz val="10"/>
        <color rgb="FF000000"/>
        <rFont val="Palatino Linotype"/>
      </rPr>
      <t xml:space="preserve"> &lt; 0.05</t>
    </r>
  </si>
  <si>
    <r>
      <t xml:space="preserve">*** </t>
    </r>
    <r>
      <rPr>
        <i/>
        <sz val="10"/>
        <color rgb="FF000000"/>
        <rFont val="Palatino Linotype"/>
      </rPr>
      <t>p</t>
    </r>
    <r>
      <rPr>
        <sz val="10"/>
        <color rgb="FF000000"/>
        <rFont val="Palatino Linotype"/>
      </rPr>
      <t xml:space="preserve"> &lt; 0.01</t>
    </r>
  </si>
  <si>
    <t>Note.—The sample consists of 392 manufacturing industries (columns 1-3), 87 non-manufacturing industries (4-5), or both sets of industries pooled (6-10). Each column stacks changes in log employment and changes in import exposure over the periods 1991-1999 and either 1999-2011 (columns 1-8, 10) or 1999-2007 (9). The dependent variable is 100 x the annual log change in employment, as computed in the County Business Patterns. The direct import exposure of industry i equals 100 x the annual change in U.S. exposure to Chinese imports. In panel A, upstream (respectively, downstream) import exposure for a given industry is a weighted average of the direct import exposure experienced by its customers (suppliers), as identified by the Bureau of Economic Analysis's 1992 input-output table. In panel B, we use the Leontief inverse of the input-output matrix to incorporate higher-order linkages. Direct, upstream, and downstream measures of import exposure are instrumented using changes in comparison countries' exposure to Chinese imports. See text for details. In column (10), combined import exposure is defined as the sum of the direct and upstream exposure measures used in the other columns; we include separate instruments for the direct and upstream components of the combined measures. Columns (1)-(5) include dummies for each time period. Columns (6)-(10) include sector (manufacturing/non-manufacturing) x period interactions. Where indicated, we include dummies for 10 1-digit manufacturing sectors (which equal zero for non-manufacturing industries). Observations are weighted by 1991 industry employment, and standard errors in parentheses are clustered on 3-digit industry (with each non-manufacturing industry constituting its own cluster).</t>
  </si>
  <si>
    <t>Effect of Import Exposure on Log Employment in U.S. Manufacturing Industries: OLS and 2SLS Estimates.</t>
  </si>
  <si>
    <t>2SLS Estimates of Import Effects on Log Employment Including Industry-Level Controls.</t>
  </si>
  <si>
    <t>2SLS Estimates of Import Effects on Log Employment over 1971-2009.</t>
  </si>
  <si>
    <t>Note.—Each column reports results from stacking changes in commuting zone employment rates and exposure to Chinese imports over the periods 1991-1999 and either 1999-2011 (columns 1-6) or 1999-2007 (7-8). In columns (1), (2), (3), and (7), the dependent variable is 100 x the annual change in the ratio of total employment to working-age population (N = 1444 = 722 commuting zones x 2 periods). In the other columns, the dependent variable is 100 x the annual change in the ratio of sectoral employment to working-age population, with industries partitioned into three sectors: industries exposed to trade competition, non-exposed industries that produce tradable goods, and all remaining non-exposed industries (N = 4332 = 722 commuting zones x 3 sectors x 2 periods). See text for details. Commuting zone import exposure is an employment-weighted average of annualized changes in exposure to Chinese within local industries; it is instrumented as described in the text. Employment is computed in the County Business Patterns; population data come from the Census Population Estimates. The manufacturing share of baseline commuting zone employment is computed in 1991 (for the 1991-1999 period) or 1999 (for the 1999-2011 and 1999-2007 periods). Census division dummies control for 9 Census divisions. Observations are weighted by 1991 commuting zone population. Standard errors in parentheses are clustered on commuting zone.</t>
  </si>
  <si>
    <t>Manufacturing Inds.
(N = 784)</t>
  </si>
  <si>
    <t>Note.—In the table heading, CBP and NBER indicate the dataset used to compute the indicated outcome (CBP = County Business Patterns, NBER = NBER-CES Manufacturing Industry Database). Each column stacks changes in the indicated outcome and changes in U.S. exposure to Chinese imports over the periods 1991-1999 and either 1999-2011 (for CBP outcomes) or 1999-2009 (for NBER-CES outcomes). In columns (1)-(5), N = 784 = 392 4-digit manufacturing industries x 2 periods. In columns (6)-(9), we exclude 8 industries for which post-1996 data are unavailable in the NBER-CES, yielding N = 768 = 384 industries x 2 periods. In each column, the dependent variable is 100 x the annual log change in the indicated quantity. Panel A reports 2SLS estimates including the annual change in U.S. exposure to Chinese imports over the relevant period; it is instrumented as described in the text. Panel B reports OLS estimates from a regression including only time effects and sector controls.  All specifications include dummies for 10 1-digit manufacturing sectors, which are demeaned to facilitate interpretation of the time effects. Observations are weighted by 1991 employment in the relevant dataset. Standard errors in parentheses are clustered on 135 3-digit industries.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</si>
</sst>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14" x14ac:knownFonts="1">
    <font>
      <sz val="12"/>
      <color theme="1"/>
      <name val="Calibri"/>
      <family val="2"/>
      <scheme val="minor"/>
    </font>
    <font>
      <sz val="12"/>
      <color theme="1"/>
      <name val="Calibri"/>
      <family val="2"/>
      <scheme val="minor"/>
    </font>
    <font>
      <b/>
      <sz val="10"/>
      <color theme="1"/>
      <name val="Palatino Linotype"/>
    </font>
    <font>
      <sz val="10"/>
      <color theme="1"/>
      <name val="Palatino Linotype"/>
    </font>
    <font>
      <u/>
      <sz val="12"/>
      <color theme="10"/>
      <name val="Calibri"/>
      <family val="2"/>
      <scheme val="minor"/>
    </font>
    <font>
      <u/>
      <sz val="12"/>
      <color theme="11"/>
      <name val="Calibri"/>
      <family val="2"/>
      <scheme val="minor"/>
    </font>
    <font>
      <b/>
      <u/>
      <sz val="10"/>
      <color theme="1"/>
      <name val="Palatino Linotype"/>
    </font>
    <font>
      <sz val="10"/>
      <color rgb="FF000000"/>
      <name val="Palatino Linotype"/>
    </font>
    <font>
      <u/>
      <sz val="10"/>
      <color theme="1"/>
      <name val="Palatino Linotype"/>
    </font>
    <font>
      <u/>
      <sz val="10"/>
      <color rgb="FF000000"/>
      <name val="Palatino Linotype"/>
    </font>
    <font>
      <sz val="8"/>
      <name val="Calibri"/>
      <family val="2"/>
      <charset val="204"/>
      <scheme val="minor"/>
    </font>
    <font>
      <b/>
      <sz val="10"/>
      <color rgb="FF000000"/>
      <name val="Palatino Linotype"/>
    </font>
    <font>
      <i/>
      <sz val="10"/>
      <color theme="1"/>
      <name val="Palatino Linotype"/>
    </font>
    <font>
      <i/>
      <sz val="10"/>
      <color rgb="FF000000"/>
      <name val="Palatino Linotype"/>
    </font>
  </fonts>
  <fills count="2">
    <fill>
      <patternFill patternType="none"/>
    </fill>
    <fill>
      <patternFill patternType="gray125"/>
    </fill>
  </fills>
  <borders count="3">
    <border>
      <left/>
      <right/>
      <top/>
      <bottom/>
      <diagonal/>
    </border>
    <border>
      <left/>
      <right/>
      <top/>
      <bottom style="thin">
        <color auto="1"/>
      </bottom>
      <diagonal/>
    </border>
    <border>
      <left/>
      <right/>
      <top style="thin">
        <color auto="1"/>
      </top>
      <bottom/>
      <diagonal/>
    </border>
  </borders>
  <cellStyleXfs count="1160">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02">
    <xf numFmtId="0" fontId="0" fillId="0" borderId="0" xfId="0"/>
    <xf numFmtId="0" fontId="3" fillId="0" borderId="0" xfId="0" applyFont="1" applyBorder="1" applyAlignment="1">
      <alignment horizontal="center"/>
    </xf>
    <xf numFmtId="0" fontId="3" fillId="0" borderId="0" xfId="0" applyFont="1" applyBorder="1"/>
    <xf numFmtId="0" fontId="3" fillId="0" borderId="0" xfId="0" applyFont="1" applyFill="1" applyBorder="1" applyAlignment="1">
      <alignment horizontal="center"/>
    </xf>
    <xf numFmtId="0" fontId="2" fillId="0" borderId="0" xfId="0" applyFont="1" applyBorder="1"/>
    <xf numFmtId="0" fontId="3" fillId="0" borderId="0" xfId="0" applyFont="1" applyBorder="1" applyAlignment="1">
      <alignment horizontal="center" vertical="center" wrapText="1"/>
    </xf>
    <xf numFmtId="0" fontId="7" fillId="0" borderId="0" xfId="0" applyFont="1" applyAlignment="1">
      <alignment horizontal="center"/>
    </xf>
    <xf numFmtId="0" fontId="7" fillId="0" borderId="0" xfId="0" applyFont="1"/>
    <xf numFmtId="0" fontId="8" fillId="0" borderId="0" xfId="0" applyFont="1" applyBorder="1" applyAlignment="1">
      <alignment horizontal="center" wrapText="1"/>
    </xf>
    <xf numFmtId="0" fontId="3" fillId="0" borderId="0" xfId="0" applyFont="1" applyBorder="1" applyAlignment="1">
      <alignment wrapText="1"/>
    </xf>
    <xf numFmtId="2" fontId="3" fillId="0" borderId="0" xfId="0" applyNumberFormat="1" applyFont="1" applyBorder="1" applyAlignment="1">
      <alignment horizontal="center"/>
    </xf>
    <xf numFmtId="164" fontId="3" fillId="0" borderId="0" xfId="0" applyNumberFormat="1" applyFont="1" applyBorder="1" applyAlignment="1">
      <alignment horizontal="center"/>
    </xf>
    <xf numFmtId="0" fontId="7" fillId="0" borderId="0" xfId="0" applyFont="1" applyBorder="1"/>
    <xf numFmtId="0" fontId="9" fillId="0" borderId="0" xfId="0" applyFont="1" applyBorder="1" applyAlignment="1">
      <alignment horizontal="center"/>
    </xf>
    <xf numFmtId="0" fontId="2" fillId="0" borderId="0" xfId="0" applyFont="1" applyBorder="1" applyAlignment="1">
      <alignment horizontal="center"/>
    </xf>
    <xf numFmtId="0" fontId="3" fillId="0" borderId="0" xfId="0" applyFont="1" applyFill="1" applyBorder="1"/>
    <xf numFmtId="0" fontId="6" fillId="0" borderId="0" xfId="0" applyFont="1" applyFill="1" applyBorder="1"/>
    <xf numFmtId="0" fontId="3" fillId="0" borderId="0" xfId="0" applyFont="1" applyFill="1"/>
    <xf numFmtId="0" fontId="2" fillId="0" borderId="0" xfId="0" applyFont="1" applyFill="1" applyBorder="1" applyAlignment="1">
      <alignment horizontal="center" wrapText="1"/>
    </xf>
    <xf numFmtId="0" fontId="3" fillId="0" borderId="0" xfId="0" applyFont="1" applyFill="1" applyAlignment="1">
      <alignment horizontal="center"/>
    </xf>
    <xf numFmtId="0" fontId="3" fillId="0" borderId="0" xfId="0" applyFont="1" applyFill="1" applyAlignment="1">
      <alignment horizontal="left"/>
    </xf>
    <xf numFmtId="0" fontId="3" fillId="0" borderId="0" xfId="0" applyFont="1" applyFill="1" applyAlignment="1">
      <alignment horizontal="center" vertical="center"/>
    </xf>
    <xf numFmtId="0" fontId="3" fillId="0" borderId="0" xfId="0" applyFont="1" applyFill="1" applyAlignment="1">
      <alignment horizontal="left" wrapText="1"/>
    </xf>
    <xf numFmtId="0" fontId="3" fillId="0" borderId="0" xfId="0" applyFont="1" applyFill="1" applyAlignment="1">
      <alignment horizontal="center" vertical="center" wrapText="1"/>
    </xf>
    <xf numFmtId="0" fontId="3" fillId="0" borderId="0" xfId="0" applyFont="1" applyFill="1" applyAlignment="1">
      <alignment horizontal="center" wrapText="1"/>
    </xf>
    <xf numFmtId="0" fontId="3" fillId="0" borderId="0" xfId="0" applyFont="1"/>
    <xf numFmtId="0" fontId="3" fillId="0" borderId="0" xfId="0" applyFont="1" applyAlignment="1">
      <alignment horizontal="center" vertical="center"/>
    </xf>
    <xf numFmtId="0" fontId="7"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Alignment="1">
      <alignment horizontal="left" vertical="top"/>
    </xf>
    <xf numFmtId="0" fontId="7" fillId="0" borderId="0" xfId="0" applyFont="1" applyAlignment="1">
      <alignment horizontal="left" vertical="top"/>
    </xf>
    <xf numFmtId="0" fontId="9" fillId="0" borderId="0" xfId="0" applyFont="1" applyBorder="1" applyAlignment="1">
      <alignment horizontal="left" vertical="top"/>
    </xf>
    <xf numFmtId="0" fontId="3" fillId="0" borderId="0" xfId="0" applyFont="1" applyAlignment="1">
      <alignment horizontal="left" vertical="top" wrapText="1"/>
    </xf>
    <xf numFmtId="0" fontId="7" fillId="0" borderId="0" xfId="0" applyFont="1" applyAlignment="1">
      <alignment horizontal="left" vertical="top" wrapText="1"/>
    </xf>
    <xf numFmtId="0" fontId="9" fillId="0" borderId="0" xfId="0" applyFont="1" applyBorder="1" applyAlignment="1">
      <alignment horizontal="left" vertical="top" wrapText="1"/>
    </xf>
    <xf numFmtId="0" fontId="3" fillId="0" borderId="0" xfId="0" applyFont="1" applyAlignment="1">
      <alignment horizontal="center" vertical="top"/>
    </xf>
    <xf numFmtId="0" fontId="3"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Fill="1" applyBorder="1" applyAlignment="1">
      <alignment vertical="top"/>
    </xf>
    <xf numFmtId="0" fontId="3" fillId="0" borderId="0" xfId="0" applyFont="1" applyFill="1" applyBorder="1" applyAlignment="1">
      <alignment horizontal="center" vertical="top"/>
    </xf>
    <xf numFmtId="0" fontId="3" fillId="0" borderId="0" xfId="0" applyFont="1" applyFill="1" applyAlignment="1">
      <alignment vertical="top" wrapText="1"/>
    </xf>
    <xf numFmtId="0" fontId="8" fillId="0" borderId="0" xfId="0" applyFont="1" applyBorder="1" applyAlignment="1">
      <alignment horizontal="center"/>
    </xf>
    <xf numFmtId="0" fontId="3" fillId="0" borderId="0" xfId="0" applyFont="1" applyBorder="1" applyAlignment="1">
      <alignment horizontal="center" wrapText="1"/>
    </xf>
    <xf numFmtId="0" fontId="8" fillId="0" borderId="0" xfId="0" applyFont="1" applyFill="1" applyBorder="1" applyAlignment="1">
      <alignment horizontal="center"/>
    </xf>
    <xf numFmtId="0" fontId="6" fillId="0" borderId="0" xfId="0" applyFont="1" applyBorder="1" applyAlignment="1"/>
    <xf numFmtId="0" fontId="6" fillId="0" borderId="0" xfId="0" applyFont="1" applyFill="1"/>
    <xf numFmtId="0" fontId="3" fillId="0" borderId="0" xfId="0" applyFont="1" applyFill="1" applyAlignment="1">
      <alignment horizontal="center" vertical="top" wrapText="1"/>
    </xf>
    <xf numFmtId="0" fontId="7" fillId="0" borderId="0" xfId="0" applyFont="1" applyBorder="1" applyAlignment="1">
      <alignment horizontal="left" wrapText="1"/>
    </xf>
    <xf numFmtId="0" fontId="8" fillId="0" borderId="0" xfId="0" applyFont="1" applyFill="1" applyAlignment="1">
      <alignment horizontal="center"/>
    </xf>
    <xf numFmtId="0" fontId="6" fillId="0" borderId="0" xfId="0" applyFont="1" applyFill="1" applyAlignment="1">
      <alignment horizontal="left"/>
    </xf>
    <xf numFmtId="0" fontId="3" fillId="0" borderId="0" xfId="0" applyFont="1" applyAlignment="1">
      <alignment horizontal="center"/>
    </xf>
    <xf numFmtId="0" fontId="3" fillId="0" borderId="0" xfId="0" applyFont="1" applyAlignment="1">
      <alignment horizontal="left" vertical="top" wrapText="1"/>
    </xf>
    <xf numFmtId="0" fontId="3" fillId="0" borderId="0" xfId="0" applyFont="1" applyFill="1" applyAlignment="1">
      <alignment horizontal="center" vertical="top"/>
    </xf>
    <xf numFmtId="0" fontId="9" fillId="0" borderId="0" xfId="0" applyFont="1" applyBorder="1" applyAlignment="1">
      <alignment horizontal="center"/>
    </xf>
    <xf numFmtId="0" fontId="3" fillId="0" borderId="0" xfId="0" applyFont="1" applyBorder="1" applyAlignment="1">
      <alignment vertical="top"/>
    </xf>
    <xf numFmtId="0" fontId="7" fillId="0" borderId="0" xfId="0" applyFont="1" applyBorder="1" applyAlignment="1">
      <alignment horizontal="center"/>
    </xf>
    <xf numFmtId="0" fontId="3" fillId="0" borderId="0" xfId="0" applyFont="1" applyFill="1" applyBorder="1" applyAlignment="1">
      <alignment horizontal="left"/>
    </xf>
    <xf numFmtId="0" fontId="2" fillId="0" borderId="0" xfId="0" applyFont="1" applyBorder="1" applyAlignment="1">
      <alignment horizontal="center"/>
    </xf>
    <xf numFmtId="0" fontId="6" fillId="0" borderId="0" xfId="0" applyFont="1" applyBorder="1"/>
    <xf numFmtId="0" fontId="7" fillId="0" borderId="0" xfId="0" applyFont="1" applyAlignment="1">
      <alignment horizontal="left" vertical="top" wrapText="1"/>
    </xf>
    <xf numFmtId="0" fontId="3" fillId="0" borderId="0" xfId="0" applyFont="1" applyBorder="1" applyAlignment="1">
      <alignment horizontal="center"/>
    </xf>
    <xf numFmtId="0" fontId="7" fillId="0" borderId="0" xfId="0" applyFont="1" applyBorder="1" applyAlignment="1">
      <alignment horizontal="center"/>
    </xf>
    <xf numFmtId="0" fontId="7" fillId="0" borderId="1" xfId="0" applyFont="1" applyBorder="1"/>
    <xf numFmtId="0" fontId="3" fillId="0" borderId="0" xfId="0" applyFont="1" applyBorder="1" applyAlignment="1">
      <alignment horizontal="left" vertical="top" wrapText="1"/>
    </xf>
    <xf numFmtId="0" fontId="8" fillId="0" borderId="0" xfId="0" applyFont="1" applyBorder="1" applyAlignment="1">
      <alignment horizontal="center"/>
    </xf>
    <xf numFmtId="0" fontId="7" fillId="0" borderId="1" xfId="0" applyFont="1" applyBorder="1" applyAlignment="1">
      <alignment horizontal="center"/>
    </xf>
    <xf numFmtId="0" fontId="3" fillId="0" borderId="1" xfId="0" applyFont="1" applyBorder="1" applyAlignment="1">
      <alignment horizontal="center"/>
    </xf>
    <xf numFmtId="0" fontId="3" fillId="0" borderId="1" xfId="0" applyFont="1" applyFill="1" applyBorder="1" applyAlignment="1">
      <alignment horizontal="center"/>
    </xf>
    <xf numFmtId="0" fontId="2" fillId="0" borderId="1" xfId="0" applyFont="1" applyBorder="1"/>
    <xf numFmtId="0" fontId="8" fillId="0" borderId="0" xfId="0" applyFont="1" applyBorder="1" applyAlignment="1">
      <alignment horizontal="center" vertical="center" wrapText="1"/>
    </xf>
    <xf numFmtId="0" fontId="3" fillId="0" borderId="1" xfId="0" applyFont="1" applyBorder="1"/>
    <xf numFmtId="0" fontId="3" fillId="0" borderId="1" xfId="0" applyFont="1" applyFill="1" applyBorder="1"/>
    <xf numFmtId="0" fontId="9" fillId="0" borderId="1" xfId="0" applyFont="1" applyBorder="1" applyAlignment="1">
      <alignment horizontal="left" vertical="top"/>
    </xf>
    <xf numFmtId="0" fontId="9" fillId="0" borderId="1" xfId="0" applyFont="1" applyBorder="1" applyAlignment="1">
      <alignment horizontal="left" vertical="top" wrapText="1"/>
    </xf>
    <xf numFmtId="0" fontId="9" fillId="0" borderId="1" xfId="0" applyFont="1" applyBorder="1" applyAlignment="1">
      <alignment horizontal="center" vertical="center"/>
    </xf>
    <xf numFmtId="0" fontId="11" fillId="0" borderId="0" xfId="0" applyFont="1" applyBorder="1" applyAlignment="1">
      <alignment horizontal="center"/>
    </xf>
    <xf numFmtId="0" fontId="7" fillId="0" borderId="0" xfId="0" applyFont="1" applyBorder="1" applyAlignment="1">
      <alignment horizontal="left" wrapText="1"/>
    </xf>
    <xf numFmtId="0" fontId="7" fillId="0" borderId="2" xfId="0" applyFont="1" applyBorder="1" applyAlignment="1">
      <alignment horizontal="left" vertical="top" wrapText="1"/>
    </xf>
    <xf numFmtId="0" fontId="7" fillId="0" borderId="1" xfId="0" applyFont="1" applyBorder="1" applyAlignment="1">
      <alignment horizontal="center"/>
    </xf>
    <xf numFmtId="0" fontId="9" fillId="0" borderId="0" xfId="0" applyFont="1" applyBorder="1" applyAlignment="1">
      <alignment horizontal="center"/>
    </xf>
    <xf numFmtId="0" fontId="2" fillId="0" borderId="0"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top" wrapText="1"/>
    </xf>
    <xf numFmtId="0" fontId="8" fillId="0" borderId="0" xfId="0" applyFont="1" applyBorder="1" applyAlignment="1">
      <alignment horizontal="center"/>
    </xf>
    <xf numFmtId="0" fontId="8" fillId="0" borderId="0" xfId="0" applyFont="1" applyBorder="1" applyAlignment="1">
      <alignment horizontal="center" wrapText="1"/>
    </xf>
    <xf numFmtId="0" fontId="3" fillId="0" borderId="0" xfId="0" applyFont="1" applyBorder="1" applyAlignment="1">
      <alignment horizontal="left" wrapText="1"/>
    </xf>
    <xf numFmtId="0" fontId="2" fillId="0" borderId="0" xfId="0" applyFont="1" applyAlignment="1">
      <alignment horizontal="center"/>
    </xf>
    <xf numFmtId="0" fontId="2" fillId="0" borderId="0" xfId="0" applyFont="1" applyFill="1" applyAlignment="1">
      <alignment horizontal="center"/>
    </xf>
    <xf numFmtId="0" fontId="3" fillId="0" borderId="2" xfId="0" applyFont="1" applyFill="1" applyBorder="1" applyAlignment="1">
      <alignment horizontal="left" vertical="top"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3" fillId="0" borderId="1" xfId="0" applyFont="1" applyFill="1" applyBorder="1" applyAlignment="1">
      <alignment horizontal="center"/>
    </xf>
    <xf numFmtId="0" fontId="8" fillId="0" borderId="0" xfId="0" applyFont="1" applyFill="1" applyBorder="1" applyAlignment="1">
      <alignment horizontal="center"/>
    </xf>
    <xf numFmtId="0" fontId="3" fillId="0" borderId="0" xfId="0" applyFont="1" applyFill="1" applyBorder="1" applyAlignment="1">
      <alignment horizontal="left" vertical="top" wrapText="1"/>
    </xf>
    <xf numFmtId="0" fontId="3" fillId="0" borderId="1" xfId="0" applyFont="1" applyFill="1" applyBorder="1" applyAlignment="1">
      <alignment horizontal="center" wrapText="1"/>
    </xf>
    <xf numFmtId="0" fontId="8" fillId="0" borderId="0" xfId="0" applyFont="1" applyFill="1" applyAlignment="1">
      <alignment horizontal="center"/>
    </xf>
    <xf numFmtId="0" fontId="3" fillId="0" borderId="0" xfId="0" applyFont="1" applyFill="1" applyAlignment="1">
      <alignment horizontal="left" vertical="top" wrapText="1"/>
    </xf>
    <xf numFmtId="0" fontId="7" fillId="0" borderId="0" xfId="0" applyFont="1" applyAlignment="1">
      <alignment horizontal="left" vertical="top" wrapText="1"/>
    </xf>
    <xf numFmtId="0" fontId="2" fillId="0" borderId="0" xfId="0" applyFont="1" applyAlignment="1">
      <alignment horizontal="center" vertical="top"/>
    </xf>
    <xf numFmtId="0" fontId="3" fillId="0" borderId="0" xfId="0" applyFont="1" applyAlignment="1">
      <alignment horizontal="left" vertical="top" wrapText="1"/>
    </xf>
    <xf numFmtId="0" fontId="7" fillId="0" borderId="1" xfId="0" applyFont="1" applyBorder="1" applyAlignment="1">
      <alignment horizontal="center" vertical="center"/>
    </xf>
    <xf numFmtId="0" fontId="8" fillId="0" borderId="0" xfId="0" applyFont="1" applyAlignment="1">
      <alignment horizontal="center" vertical="center"/>
    </xf>
  </cellXfs>
  <cellStyles count="116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6" builtinId="8" hidden="1"/>
    <cellStyle name="Hyperlink" xfId="1138" builtinId="8" hidden="1"/>
    <cellStyle name="Hyperlink" xfId="1140" builtinId="8" hidden="1"/>
    <cellStyle name="Hyperlink" xfId="1142" builtinId="8" hidden="1"/>
    <cellStyle name="Hyperlink" xfId="1144" builtinId="8" hidden="1"/>
    <cellStyle name="Hyperlink" xfId="1146" builtinId="8" hidden="1"/>
    <cellStyle name="Hyperlink" xfId="1148" builtinId="8" hidden="1"/>
    <cellStyle name="Hyperlink" xfId="1150" builtinId="8" hidden="1"/>
    <cellStyle name="Hyperlink" xfId="1152" builtinId="8" hidden="1"/>
    <cellStyle name="Hyperlink" xfId="1154" builtinId="8" hidden="1"/>
    <cellStyle name="Hyperlink" xfId="1156" builtinId="8" hidden="1"/>
    <cellStyle name="Hyperlink" xfId="1158" builtinId="8" hidden="1"/>
    <cellStyle name="Normal" xfId="0" builtinId="0"/>
    <cellStyle name="Normal 2" xfId="102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150" zoomScaleNormal="150" zoomScalePageLayoutView="150" workbookViewId="0">
      <selection activeCell="F9" sqref="F9"/>
    </sheetView>
  </sheetViews>
  <sheetFormatPr baseColWidth="10" defaultRowHeight="15" x14ac:dyDescent="0"/>
  <cols>
    <col min="1" max="1" width="24.83203125" customWidth="1"/>
    <col min="2" max="2" width="4.6640625" customWidth="1"/>
    <col min="3" max="3" width="8.1640625" bestFit="1" customWidth="1"/>
    <col min="4" max="4" width="6.6640625" customWidth="1"/>
    <col min="5" max="6" width="5.6640625" customWidth="1"/>
    <col min="7" max="10" width="8" customWidth="1"/>
  </cols>
  <sheetData>
    <row r="1" spans="1:11">
      <c r="A1" s="75" t="s">
        <v>518</v>
      </c>
      <c r="B1" s="75"/>
      <c r="C1" s="75"/>
      <c r="D1" s="75"/>
      <c r="E1" s="75"/>
      <c r="F1" s="75"/>
      <c r="G1" s="75"/>
      <c r="H1" s="75"/>
      <c r="I1" s="75"/>
      <c r="J1" s="75"/>
    </row>
    <row r="2" spans="1:11">
      <c r="A2" s="78" t="s">
        <v>519</v>
      </c>
      <c r="B2" s="78"/>
      <c r="C2" s="78"/>
      <c r="D2" s="78"/>
      <c r="E2" s="78"/>
      <c r="F2" s="78"/>
      <c r="G2" s="78"/>
      <c r="H2" s="78"/>
      <c r="I2" s="78"/>
      <c r="J2" s="78"/>
    </row>
    <row r="3" spans="1:11" ht="4" customHeight="1">
      <c r="A3" s="7"/>
      <c r="B3" s="7"/>
      <c r="C3" s="7"/>
      <c r="D3" s="7"/>
      <c r="E3" s="7"/>
      <c r="F3" s="7"/>
      <c r="G3" s="7"/>
      <c r="H3" s="7"/>
      <c r="I3" s="7"/>
    </row>
    <row r="4" spans="1:11">
      <c r="A4" s="12"/>
      <c r="B4" s="12"/>
      <c r="C4" s="79" t="s">
        <v>23</v>
      </c>
      <c r="D4" s="79"/>
      <c r="E4" s="79"/>
      <c r="F4" s="79"/>
      <c r="G4" s="13" t="s">
        <v>19</v>
      </c>
      <c r="H4" s="13" t="s">
        <v>20</v>
      </c>
      <c r="I4" s="13" t="s">
        <v>21</v>
      </c>
      <c r="J4" s="13" t="s">
        <v>22</v>
      </c>
    </row>
    <row r="5" spans="1:11">
      <c r="A5" s="12"/>
      <c r="B5" s="61" t="s">
        <v>2</v>
      </c>
      <c r="C5" s="61" t="s">
        <v>26</v>
      </c>
      <c r="D5" s="61" t="s">
        <v>27</v>
      </c>
      <c r="E5" s="61" t="s">
        <v>28</v>
      </c>
      <c r="F5" s="61" t="s">
        <v>29</v>
      </c>
      <c r="G5" s="61" t="s">
        <v>26</v>
      </c>
      <c r="H5" s="61" t="s">
        <v>26</v>
      </c>
      <c r="I5" s="61" t="s">
        <v>26</v>
      </c>
      <c r="J5" s="61" t="s">
        <v>26</v>
      </c>
    </row>
    <row r="6" spans="1:11" ht="4" customHeight="1">
      <c r="A6" s="62"/>
      <c r="B6" s="65"/>
      <c r="C6" s="65"/>
      <c r="D6" s="65"/>
      <c r="E6" s="65"/>
      <c r="F6" s="65"/>
      <c r="G6" s="65"/>
      <c r="H6" s="65"/>
      <c r="I6" s="65"/>
      <c r="J6" s="65"/>
    </row>
    <row r="7" spans="1:11" ht="5" customHeight="1">
      <c r="A7" s="12"/>
      <c r="B7" s="61"/>
      <c r="C7" s="61"/>
      <c r="D7" s="61"/>
      <c r="E7" s="61"/>
      <c r="F7" s="61"/>
      <c r="G7" s="61"/>
      <c r="H7" s="61"/>
      <c r="I7" s="61"/>
      <c r="J7" s="61"/>
    </row>
    <row r="8" spans="1:11">
      <c r="A8" s="76" t="s">
        <v>78</v>
      </c>
      <c r="B8" s="1">
        <f>Tab1_Raw!B1</f>
        <v>392</v>
      </c>
      <c r="C8" s="10">
        <f>Tab1_Raw!C1</f>
        <v>0.50447851419448853</v>
      </c>
      <c r="D8" s="10">
        <f>Tab1_Raw!D1</f>
        <v>0.14337953925132751</v>
      </c>
      <c r="E8" s="10">
        <f>Tab1_Raw!E1</f>
        <v>-1.5307252295315266E-2</v>
      </c>
      <c r="F8" s="10">
        <f>Tab1_Raw!F1</f>
        <v>10.934086799621582</v>
      </c>
      <c r="G8" s="10">
        <f>Tab1_Raw!G1</f>
        <v>0.27124848961830139</v>
      </c>
      <c r="H8" s="10">
        <f>Tab1_Raw!H1</f>
        <v>0.65996521711349487</v>
      </c>
      <c r="I8" s="10">
        <f>Tab1_Raw!I1</f>
        <v>0.83754825592041016</v>
      </c>
      <c r="J8" s="10">
        <f>Tab1_Raw!J1</f>
        <v>0.30479907989501953</v>
      </c>
      <c r="K8" s="10"/>
    </row>
    <row r="9" spans="1:11">
      <c r="A9" s="76"/>
      <c r="B9" s="1"/>
      <c r="C9" s="11">
        <f>Tab1_Raw!C2</f>
        <v>0.94048207998275757</v>
      </c>
      <c r="D9" s="11"/>
      <c r="E9" s="11"/>
      <c r="F9" s="11"/>
      <c r="G9" s="11">
        <f>Tab1_Raw!G2</f>
        <v>0.74789762496948242</v>
      </c>
      <c r="H9" s="11">
        <f>Tab1_Raw!H2</f>
        <v>1.332566499710083</v>
      </c>
      <c r="I9" s="11">
        <f>Tab1_Raw!I2</f>
        <v>1.6063001155853271</v>
      </c>
      <c r="J9" s="11">
        <f>Tab1_Raw!J2</f>
        <v>1.680237889289856</v>
      </c>
      <c r="K9" s="11"/>
    </row>
    <row r="10" spans="1:11">
      <c r="A10" s="76" t="s">
        <v>79</v>
      </c>
      <c r="B10" s="1">
        <f>Tab1_Raw!B3</f>
        <v>392</v>
      </c>
      <c r="C10" s="10">
        <f>Tab1_Raw!C3</f>
        <v>0.43526354432106018</v>
      </c>
      <c r="D10" s="10">
        <f>Tab1_Raw!D3</f>
        <v>0.14987555146217346</v>
      </c>
      <c r="E10" s="10">
        <f>Tab1_Raw!E3</f>
        <v>-0.51662009954452515</v>
      </c>
      <c r="F10" s="10">
        <f>Tab1_Raw!F3</f>
        <v>8.5896539688110352</v>
      </c>
      <c r="G10" s="10">
        <f>Tab1_Raw!G3</f>
        <v>0.18348677456378937</v>
      </c>
      <c r="H10" s="10">
        <f>Tab1_Raw!H3</f>
        <v>0.60311472415924072</v>
      </c>
      <c r="I10" s="10">
        <f>Tab1_Raw!I3</f>
        <v>0.59645092487335205</v>
      </c>
      <c r="J10" s="10">
        <f>Tab1_Raw!J3</f>
        <v>0.61644238233566284</v>
      </c>
      <c r="K10" s="10"/>
    </row>
    <row r="11" spans="1:11">
      <c r="A11" s="76"/>
      <c r="B11" s="1"/>
      <c r="C11" s="11">
        <f>Tab1_Raw!C4</f>
        <v>0.75685793161392212</v>
      </c>
      <c r="D11" s="11"/>
      <c r="E11" s="11"/>
      <c r="F11" s="11"/>
      <c r="G11" s="11">
        <f>Tab1_Raw!G4</f>
        <v>0.43608209490776062</v>
      </c>
      <c r="H11" s="11">
        <f>Tab1_Raw!H4</f>
        <v>1.0685354471206665</v>
      </c>
      <c r="I11" s="11">
        <f>Tab1_Raw!I4</f>
        <v>1.0660202503204346</v>
      </c>
      <c r="J11" s="11">
        <f>Tab1_Raw!J4</f>
        <v>1.3181930780410767</v>
      </c>
      <c r="K11" s="11"/>
    </row>
    <row r="12" spans="1:11">
      <c r="A12" s="76" t="s">
        <v>440</v>
      </c>
      <c r="B12" s="1">
        <f>Tab1_Raw!B5</f>
        <v>392</v>
      </c>
      <c r="C12" s="10">
        <f>Tab1_Raw!C5</f>
        <v>-2.7124385833740234</v>
      </c>
      <c r="D12" s="10">
        <f>Tab1_Raw!D5</f>
        <v>-2.0524847507476807</v>
      </c>
      <c r="E12" s="10">
        <f>Tab1_Raw!E5</f>
        <v>-38.320819854736328</v>
      </c>
      <c r="F12" s="10">
        <f>Tab1_Raw!F5</f>
        <v>4.6159892082214355</v>
      </c>
      <c r="G12" s="10">
        <f>Tab1_Raw!G5</f>
        <v>-0.29887774586677551</v>
      </c>
      <c r="H12" s="10">
        <f>Tab1_Raw!H5</f>
        <v>-4.321479320526123</v>
      </c>
      <c r="I12" s="10">
        <f>Tab1_Raw!I5</f>
        <v>-3.6185715198516846</v>
      </c>
      <c r="J12" s="10">
        <f>Tab1_Raw!J5</f>
        <v>-5.7272939682006836</v>
      </c>
      <c r="K12" s="10"/>
    </row>
    <row r="13" spans="1:11">
      <c r="A13" s="76"/>
      <c r="B13" s="1"/>
      <c r="C13" s="11">
        <f>Tab1_Raw!C6</f>
        <v>3.0749304294586182</v>
      </c>
      <c r="D13" s="11"/>
      <c r="E13" s="11"/>
      <c r="F13" s="11"/>
      <c r="G13" s="11">
        <f>Tab1_Raw!G6</f>
        <v>3.4865372180938721</v>
      </c>
      <c r="H13" s="11">
        <f>Tab1_Raw!H6</f>
        <v>3.8500747680664062</v>
      </c>
      <c r="I13" s="11">
        <f>Tab1_Raw!I6</f>
        <v>4.1457118988037109</v>
      </c>
      <c r="J13" s="11">
        <f>Tab1_Raw!J6</f>
        <v>5.0153722763061523</v>
      </c>
      <c r="K13" s="11"/>
    </row>
    <row r="14" spans="1:11" ht="15" customHeight="1">
      <c r="A14" s="76" t="s">
        <v>441</v>
      </c>
      <c r="B14" s="1">
        <f>Tab1_Raw!B7</f>
        <v>87</v>
      </c>
      <c r="C14" s="10">
        <f>Tab1_Raw!C7</f>
        <v>1.3284196853637695</v>
      </c>
      <c r="D14" s="10">
        <f>Tab1_Raw!D7</f>
        <v>1.0176436901092529</v>
      </c>
      <c r="E14" s="10">
        <f>Tab1_Raw!E7</f>
        <v>-5.7349047660827637</v>
      </c>
      <c r="F14" s="10">
        <f>Tab1_Raw!F7</f>
        <v>5.7518062591552734</v>
      </c>
      <c r="G14" s="10">
        <f>Tab1_Raw!G7</f>
        <v>2.4616470336914062</v>
      </c>
      <c r="H14" s="10">
        <f>Tab1_Raw!H7</f>
        <v>0.57293474674224854</v>
      </c>
      <c r="I14" s="10">
        <f>Tab1_Raw!I7</f>
        <v>1.5432778596878052</v>
      </c>
      <c r="J14" s="10">
        <f>Tab1_Raw!J7</f>
        <v>-1.3677514791488647</v>
      </c>
      <c r="K14" s="10"/>
    </row>
    <row r="15" spans="1:11">
      <c r="A15" s="76"/>
      <c r="B15" s="1"/>
      <c r="C15" s="11">
        <f>Tab1_Raw!C8</f>
        <v>1.4644875526428223</v>
      </c>
      <c r="D15" s="11"/>
      <c r="E15" s="11"/>
      <c r="F15" s="11"/>
      <c r="G15" s="11">
        <f>Tab1_Raw!G8</f>
        <v>2.3770043849945068</v>
      </c>
      <c r="H15" s="11">
        <f>Tab1_Raw!H8</f>
        <v>1.5628470182418823</v>
      </c>
      <c r="I15" s="11">
        <f>Tab1_Raw!I8</f>
        <v>1.5925099849700928</v>
      </c>
      <c r="J15" s="11">
        <f>Tab1_Raw!J8</f>
        <v>2.8284561634063721</v>
      </c>
      <c r="K15" s="11"/>
    </row>
    <row r="16" spans="1:11" ht="5" customHeight="1">
      <c r="A16" s="47"/>
      <c r="B16" s="1"/>
      <c r="C16" s="11"/>
      <c r="D16" s="11"/>
      <c r="E16" s="11"/>
      <c r="F16" s="11"/>
      <c r="G16" s="11"/>
      <c r="H16" s="11"/>
      <c r="I16" s="11"/>
      <c r="J16" s="11"/>
      <c r="K16" s="11"/>
    </row>
    <row r="17" spans="1:10" ht="87" customHeight="1">
      <c r="A17" s="77" t="s">
        <v>520</v>
      </c>
      <c r="B17" s="77"/>
      <c r="C17" s="77"/>
      <c r="D17" s="77"/>
      <c r="E17" s="77"/>
      <c r="F17" s="77"/>
      <c r="G17" s="77"/>
      <c r="H17" s="77"/>
      <c r="I17" s="77"/>
      <c r="J17" s="77"/>
    </row>
  </sheetData>
  <customSheetViews>
    <customSheetView guid="{9E197219-5595-9244-B857-7D15D52248D5}">
      <selection activeCell="A5" sqref="A5:A6"/>
      <pageSetup orientation="portrait" horizontalDpi="4294967292" verticalDpi="4294967292"/>
    </customSheetView>
  </customSheetViews>
  <mergeCells count="8">
    <mergeCell ref="A1:J1"/>
    <mergeCell ref="A14:A15"/>
    <mergeCell ref="A17:J17"/>
    <mergeCell ref="A2:J2"/>
    <mergeCell ref="C4:F4"/>
    <mergeCell ref="A8:A9"/>
    <mergeCell ref="A10:A11"/>
    <mergeCell ref="A12:A13"/>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E16" sqref="E16"/>
    </sheetView>
  </sheetViews>
  <sheetFormatPr baseColWidth="10" defaultRowHeight="15" x14ac:dyDescent="0"/>
  <cols>
    <col min="1" max="1" width="28.1640625" bestFit="1" customWidth="1"/>
  </cols>
  <sheetData>
    <row r="1" spans="1:9">
      <c r="A1" t="s">
        <v>0</v>
      </c>
      <c r="B1" t="s">
        <v>3</v>
      </c>
      <c r="C1" t="s">
        <v>4</v>
      </c>
      <c r="D1" t="s">
        <v>5</v>
      </c>
      <c r="E1" t="s">
        <v>6</v>
      </c>
      <c r="F1" t="s">
        <v>7</v>
      </c>
      <c r="G1" t="s">
        <v>8</v>
      </c>
      <c r="H1" t="s">
        <v>9</v>
      </c>
      <c r="I1" t="s">
        <v>10</v>
      </c>
    </row>
    <row r="2" spans="1:9">
      <c r="A2" t="s">
        <v>0</v>
      </c>
      <c r="B2" t="s">
        <v>88</v>
      </c>
      <c r="C2" t="s">
        <v>88</v>
      </c>
      <c r="D2" t="s">
        <v>88</v>
      </c>
      <c r="E2" t="s">
        <v>88</v>
      </c>
      <c r="F2" t="s">
        <v>111</v>
      </c>
      <c r="G2" t="s">
        <v>111</v>
      </c>
      <c r="H2" t="s">
        <v>111</v>
      </c>
      <c r="I2" t="s">
        <v>111</v>
      </c>
    </row>
    <row r="3" spans="1:9">
      <c r="A3" t="s">
        <v>84</v>
      </c>
      <c r="B3" t="s">
        <v>0</v>
      </c>
      <c r="C3" t="s">
        <v>94</v>
      </c>
      <c r="D3" t="s">
        <v>100</v>
      </c>
      <c r="E3" t="s">
        <v>107</v>
      </c>
      <c r="F3" t="s">
        <v>112</v>
      </c>
      <c r="G3" t="s">
        <v>117</v>
      </c>
      <c r="H3" t="s">
        <v>120</v>
      </c>
      <c r="I3" t="s">
        <v>123</v>
      </c>
    </row>
    <row r="4" spans="1:9">
      <c r="A4" t="s">
        <v>0</v>
      </c>
      <c r="B4" t="s">
        <v>0</v>
      </c>
      <c r="C4" t="s">
        <v>95</v>
      </c>
      <c r="D4" t="s">
        <v>101</v>
      </c>
      <c r="E4" t="s">
        <v>90</v>
      </c>
      <c r="F4" t="s">
        <v>113</v>
      </c>
      <c r="G4" t="s">
        <v>90</v>
      </c>
      <c r="H4" t="s">
        <v>119</v>
      </c>
      <c r="I4" t="s">
        <v>124</v>
      </c>
    </row>
    <row r="5" spans="1:9">
      <c r="A5" t="s">
        <v>18</v>
      </c>
      <c r="B5" t="s">
        <v>89</v>
      </c>
      <c r="C5" t="s">
        <v>96</v>
      </c>
      <c r="D5" t="s">
        <v>102</v>
      </c>
      <c r="E5" t="s">
        <v>108</v>
      </c>
      <c r="F5" t="s">
        <v>0</v>
      </c>
      <c r="G5" t="s">
        <v>0</v>
      </c>
      <c r="H5" t="s">
        <v>0</v>
      </c>
      <c r="I5" t="s">
        <v>0</v>
      </c>
    </row>
    <row r="6" spans="1:9">
      <c r="A6" t="s">
        <v>0</v>
      </c>
      <c r="B6" t="s">
        <v>90</v>
      </c>
      <c r="C6" t="s">
        <v>97</v>
      </c>
      <c r="D6" t="s">
        <v>97</v>
      </c>
      <c r="E6" t="s">
        <v>97</v>
      </c>
      <c r="F6" t="s">
        <v>0</v>
      </c>
      <c r="G6" t="s">
        <v>0</v>
      </c>
      <c r="H6" t="s">
        <v>0</v>
      </c>
      <c r="I6" t="s">
        <v>0</v>
      </c>
    </row>
    <row r="7" spans="1:9">
      <c r="A7" t="s">
        <v>11</v>
      </c>
      <c r="B7" t="s">
        <v>91</v>
      </c>
      <c r="C7" t="s">
        <v>98</v>
      </c>
      <c r="D7" t="s">
        <v>103</v>
      </c>
      <c r="E7" t="s">
        <v>0</v>
      </c>
      <c r="F7" t="s">
        <v>0</v>
      </c>
      <c r="G7" t="s">
        <v>0</v>
      </c>
      <c r="H7" t="s">
        <v>0</v>
      </c>
      <c r="I7" t="s">
        <v>0</v>
      </c>
    </row>
    <row r="8" spans="1:9">
      <c r="A8" t="s">
        <v>0</v>
      </c>
      <c r="B8" t="s">
        <v>90</v>
      </c>
      <c r="C8" t="s">
        <v>99</v>
      </c>
      <c r="D8" t="s">
        <v>99</v>
      </c>
      <c r="E8" t="s">
        <v>0</v>
      </c>
      <c r="F8" t="s">
        <v>0</v>
      </c>
      <c r="G8" t="s">
        <v>0</v>
      </c>
      <c r="H8" t="s">
        <v>0</v>
      </c>
      <c r="I8" t="s">
        <v>0</v>
      </c>
    </row>
    <row r="9" spans="1:9">
      <c r="A9" t="s">
        <v>49</v>
      </c>
      <c r="B9" t="s">
        <v>0</v>
      </c>
      <c r="C9" t="s">
        <v>0</v>
      </c>
      <c r="D9" t="s">
        <v>0</v>
      </c>
      <c r="E9" t="s">
        <v>109</v>
      </c>
      <c r="F9" t="s">
        <v>0</v>
      </c>
      <c r="G9" t="s">
        <v>0</v>
      </c>
      <c r="H9" t="s">
        <v>0</v>
      </c>
      <c r="I9" t="s">
        <v>0</v>
      </c>
    </row>
    <row r="10" spans="1:9">
      <c r="A10" t="s">
        <v>0</v>
      </c>
      <c r="B10" t="s">
        <v>0</v>
      </c>
      <c r="C10" t="s">
        <v>0</v>
      </c>
      <c r="D10" t="s">
        <v>0</v>
      </c>
      <c r="E10" t="s">
        <v>110</v>
      </c>
      <c r="F10" t="s">
        <v>0</v>
      </c>
      <c r="G10" t="s">
        <v>0</v>
      </c>
      <c r="H10" t="s">
        <v>0</v>
      </c>
      <c r="I10" t="s">
        <v>0</v>
      </c>
    </row>
    <row r="11" spans="1:9">
      <c r="A11" t="s">
        <v>1</v>
      </c>
      <c r="B11" t="s">
        <v>0</v>
      </c>
      <c r="C11" t="s">
        <v>0</v>
      </c>
      <c r="D11" t="s">
        <v>0</v>
      </c>
      <c r="E11" t="s">
        <v>0</v>
      </c>
      <c r="F11" t="s">
        <v>114</v>
      </c>
      <c r="G11" t="s">
        <v>118</v>
      </c>
      <c r="H11" t="s">
        <v>121</v>
      </c>
      <c r="I11" t="s">
        <v>125</v>
      </c>
    </row>
    <row r="12" spans="1:9">
      <c r="A12" t="s">
        <v>0</v>
      </c>
      <c r="B12" t="s">
        <v>0</v>
      </c>
      <c r="C12" t="s">
        <v>0</v>
      </c>
      <c r="D12" t="s">
        <v>0</v>
      </c>
      <c r="E12" t="s">
        <v>0</v>
      </c>
      <c r="F12" t="s">
        <v>115</v>
      </c>
      <c r="G12" t="s">
        <v>119</v>
      </c>
      <c r="H12" t="s">
        <v>122</v>
      </c>
      <c r="I12" t="s">
        <v>126</v>
      </c>
    </row>
    <row r="13" spans="1:9">
      <c r="A13" t="s">
        <v>14</v>
      </c>
      <c r="B13" t="s">
        <v>92</v>
      </c>
      <c r="C13" t="s">
        <v>92</v>
      </c>
      <c r="D13" t="s">
        <v>104</v>
      </c>
      <c r="E13" t="s">
        <v>104</v>
      </c>
      <c r="F13" t="s">
        <v>104</v>
      </c>
      <c r="G13" t="s">
        <v>104</v>
      </c>
      <c r="H13" t="s">
        <v>104</v>
      </c>
      <c r="I13" t="s">
        <v>104</v>
      </c>
    </row>
    <row r="14" spans="1:9">
      <c r="A14" t="s">
        <v>85</v>
      </c>
      <c r="B14" t="s">
        <v>23</v>
      </c>
      <c r="C14" t="s">
        <v>23</v>
      </c>
      <c r="D14" t="s">
        <v>23</v>
      </c>
      <c r="E14" t="s">
        <v>50</v>
      </c>
      <c r="F14" t="s">
        <v>19</v>
      </c>
      <c r="G14" t="s">
        <v>20</v>
      </c>
      <c r="H14" t="s">
        <v>21</v>
      </c>
      <c r="I14" t="s">
        <v>23</v>
      </c>
    </row>
    <row r="15" spans="1:9">
      <c r="A15" t="s">
        <v>2</v>
      </c>
      <c r="B15" t="s">
        <v>93</v>
      </c>
      <c r="C15" t="s">
        <v>93</v>
      </c>
      <c r="D15" t="s">
        <v>93</v>
      </c>
      <c r="E15" t="s">
        <v>93</v>
      </c>
      <c r="F15" t="s">
        <v>116</v>
      </c>
      <c r="G15" t="s">
        <v>116</v>
      </c>
      <c r="H15" t="s">
        <v>116</v>
      </c>
      <c r="I15" t="s">
        <v>116</v>
      </c>
    </row>
    <row r="16" spans="1:9">
      <c r="A16" t="s">
        <v>86</v>
      </c>
      <c r="B16" t="s">
        <v>0</v>
      </c>
      <c r="C16" t="s">
        <v>0</v>
      </c>
      <c r="D16" t="s">
        <v>105</v>
      </c>
      <c r="E16" t="s">
        <v>128</v>
      </c>
      <c r="F16" t="s">
        <v>0</v>
      </c>
      <c r="G16" t="s">
        <v>0</v>
      </c>
      <c r="H16" t="s">
        <v>0</v>
      </c>
      <c r="I16" t="s">
        <v>0</v>
      </c>
    </row>
    <row r="17" spans="1:9">
      <c r="A17" t="s">
        <v>87</v>
      </c>
      <c r="B17" t="s">
        <v>0</v>
      </c>
      <c r="C17" t="s">
        <v>0</v>
      </c>
      <c r="D17" t="s">
        <v>106</v>
      </c>
      <c r="E17" t="s">
        <v>0</v>
      </c>
      <c r="F17" t="s">
        <v>0</v>
      </c>
      <c r="G17" t="s">
        <v>0</v>
      </c>
      <c r="H17" t="s">
        <v>0</v>
      </c>
      <c r="I17" t="s">
        <v>0</v>
      </c>
    </row>
    <row r="18" spans="1:9">
      <c r="A18" t="s">
        <v>127</v>
      </c>
      <c r="B18" t="s">
        <v>0</v>
      </c>
      <c r="C18" t="s">
        <v>0</v>
      </c>
      <c r="D18" t="s">
        <v>0</v>
      </c>
      <c r="E18" t="s">
        <v>129</v>
      </c>
      <c r="F18" t="s">
        <v>0</v>
      </c>
      <c r="G18" t="s">
        <v>0</v>
      </c>
      <c r="H18" t="s">
        <v>0</v>
      </c>
      <c r="I18" t="s">
        <v>0</v>
      </c>
    </row>
  </sheetData>
  <customSheetViews>
    <customSheetView guid="{9E197219-5595-9244-B857-7D15D52248D5}" state="hidden">
      <selection activeCell="E16" sqref="E16"/>
    </customSheetView>
  </customSheetViews>
  <pageMargins left="0.75" right="0.75" top="1" bottom="1" header="0.5" footer="0.5"/>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C14" sqref="C14"/>
    </sheetView>
  </sheetViews>
  <sheetFormatPr baseColWidth="10" defaultRowHeight="15" x14ac:dyDescent="0"/>
  <sheetData>
    <row r="1" spans="1:9">
      <c r="A1" t="s">
        <v>130</v>
      </c>
      <c r="B1" t="s">
        <v>0</v>
      </c>
      <c r="C1" t="s">
        <v>0</v>
      </c>
      <c r="D1" t="s">
        <v>0</v>
      </c>
      <c r="E1" t="s">
        <v>0</v>
      </c>
      <c r="F1" t="s">
        <v>0</v>
      </c>
      <c r="G1" t="s">
        <v>0</v>
      </c>
      <c r="H1" t="s">
        <v>0</v>
      </c>
      <c r="I1" t="s">
        <v>0</v>
      </c>
    </row>
    <row r="2" spans="1:9">
      <c r="A2" t="s">
        <v>0</v>
      </c>
      <c r="B2" t="s">
        <v>3</v>
      </c>
      <c r="C2" t="s">
        <v>4</v>
      </c>
      <c r="D2" t="s">
        <v>5</v>
      </c>
      <c r="E2" t="s">
        <v>6</v>
      </c>
      <c r="F2" t="s">
        <v>7</v>
      </c>
      <c r="G2" t="s">
        <v>8</v>
      </c>
      <c r="H2" t="s">
        <v>9</v>
      </c>
      <c r="I2" t="s">
        <v>10</v>
      </c>
    </row>
    <row r="3" spans="1:9">
      <c r="A3" t="s">
        <v>80</v>
      </c>
      <c r="B3" t="s">
        <v>100</v>
      </c>
      <c r="C3" t="s">
        <v>131</v>
      </c>
      <c r="D3" t="s">
        <v>136</v>
      </c>
      <c r="E3" t="s">
        <v>140</v>
      </c>
      <c r="F3" t="s">
        <v>143</v>
      </c>
      <c r="G3" t="s">
        <v>147</v>
      </c>
      <c r="H3" t="s">
        <v>149</v>
      </c>
      <c r="I3" t="s">
        <v>153</v>
      </c>
    </row>
    <row r="4" spans="1:9">
      <c r="A4" t="s">
        <v>0</v>
      </c>
      <c r="B4" t="s">
        <v>101</v>
      </c>
      <c r="C4" t="s">
        <v>132</v>
      </c>
      <c r="D4" t="s">
        <v>137</v>
      </c>
      <c r="E4" t="s">
        <v>115</v>
      </c>
      <c r="F4" t="s">
        <v>144</v>
      </c>
      <c r="G4" t="s">
        <v>132</v>
      </c>
      <c r="H4" t="s">
        <v>150</v>
      </c>
      <c r="I4" t="s">
        <v>154</v>
      </c>
    </row>
    <row r="5" spans="1:9">
      <c r="A5" t="s">
        <v>18</v>
      </c>
      <c r="B5" t="s">
        <v>102</v>
      </c>
      <c r="C5" t="s">
        <v>133</v>
      </c>
      <c r="D5" t="s">
        <v>138</v>
      </c>
      <c r="E5" t="s">
        <v>141</v>
      </c>
      <c r="F5" t="s">
        <v>96</v>
      </c>
      <c r="G5" t="s">
        <v>133</v>
      </c>
      <c r="H5" t="s">
        <v>151</v>
      </c>
      <c r="I5" t="s">
        <v>0</v>
      </c>
    </row>
    <row r="6" spans="1:9">
      <c r="A6" t="s">
        <v>0</v>
      </c>
      <c r="B6" t="s">
        <v>97</v>
      </c>
      <c r="C6" t="s">
        <v>134</v>
      </c>
      <c r="D6" t="s">
        <v>90</v>
      </c>
      <c r="E6" t="s">
        <v>97</v>
      </c>
      <c r="F6" t="s">
        <v>145</v>
      </c>
      <c r="G6" t="s">
        <v>134</v>
      </c>
      <c r="H6" t="s">
        <v>145</v>
      </c>
      <c r="I6" t="s">
        <v>0</v>
      </c>
    </row>
    <row r="7" spans="1:9">
      <c r="A7" t="s">
        <v>11</v>
      </c>
      <c r="B7" t="s">
        <v>103</v>
      </c>
      <c r="C7" t="s">
        <v>135</v>
      </c>
      <c r="D7" t="s">
        <v>139</v>
      </c>
      <c r="E7" t="s">
        <v>142</v>
      </c>
      <c r="F7" t="s">
        <v>98</v>
      </c>
      <c r="G7" t="s">
        <v>135</v>
      </c>
      <c r="H7" t="s">
        <v>152</v>
      </c>
      <c r="I7" t="s">
        <v>98</v>
      </c>
    </row>
    <row r="8" spans="1:9">
      <c r="A8" t="s">
        <v>0</v>
      </c>
      <c r="B8" t="s">
        <v>99</v>
      </c>
      <c r="C8" t="s">
        <v>126</v>
      </c>
      <c r="D8" t="s">
        <v>137</v>
      </c>
      <c r="E8" t="s">
        <v>134</v>
      </c>
      <c r="F8" t="s">
        <v>146</v>
      </c>
      <c r="G8" t="s">
        <v>148</v>
      </c>
      <c r="H8" t="s">
        <v>126</v>
      </c>
      <c r="I8" t="s">
        <v>155</v>
      </c>
    </row>
    <row r="9" spans="1:9">
      <c r="A9" t="s">
        <v>407</v>
      </c>
      <c r="B9" t="s">
        <v>44</v>
      </c>
      <c r="C9" t="s">
        <v>45</v>
      </c>
      <c r="D9" t="s">
        <v>44</v>
      </c>
      <c r="E9" t="s">
        <v>44</v>
      </c>
      <c r="F9" t="s">
        <v>45</v>
      </c>
      <c r="G9" t="s">
        <v>45</v>
      </c>
      <c r="H9" t="s">
        <v>45</v>
      </c>
      <c r="I9" t="s">
        <v>44</v>
      </c>
    </row>
    <row r="10" spans="1:9">
      <c r="A10" t="s">
        <v>408</v>
      </c>
      <c r="B10" t="s">
        <v>44</v>
      </c>
      <c r="C10" t="s">
        <v>44</v>
      </c>
      <c r="D10" t="s">
        <v>45</v>
      </c>
      <c r="E10" t="s">
        <v>44</v>
      </c>
      <c r="F10" t="s">
        <v>45</v>
      </c>
      <c r="G10" t="s">
        <v>44</v>
      </c>
      <c r="H10" t="s">
        <v>45</v>
      </c>
      <c r="I10" t="s">
        <v>44</v>
      </c>
    </row>
    <row r="11" spans="1:9">
      <c r="A11" t="s">
        <v>409</v>
      </c>
      <c r="B11" t="s">
        <v>44</v>
      </c>
      <c r="C11" t="s">
        <v>44</v>
      </c>
      <c r="D11" t="s">
        <v>44</v>
      </c>
      <c r="E11" t="s">
        <v>45</v>
      </c>
      <c r="F11" t="s">
        <v>44</v>
      </c>
      <c r="G11" t="s">
        <v>45</v>
      </c>
      <c r="H11" t="s">
        <v>45</v>
      </c>
      <c r="I11" t="s">
        <v>44</v>
      </c>
    </row>
    <row r="12" spans="1:9">
      <c r="A12" t="s">
        <v>46</v>
      </c>
      <c r="B12" t="s">
        <v>44</v>
      </c>
      <c r="C12" t="s">
        <v>44</v>
      </c>
      <c r="D12" t="s">
        <v>44</v>
      </c>
      <c r="E12" t="s">
        <v>44</v>
      </c>
      <c r="F12" t="s">
        <v>44</v>
      </c>
      <c r="G12" t="s">
        <v>44</v>
      </c>
      <c r="H12" t="s">
        <v>44</v>
      </c>
      <c r="I12" t="s">
        <v>45</v>
      </c>
    </row>
    <row r="13" spans="1:9">
      <c r="A13" t="s">
        <v>2</v>
      </c>
      <c r="B13" t="s">
        <v>93</v>
      </c>
      <c r="C13" t="s">
        <v>93</v>
      </c>
      <c r="D13" t="s">
        <v>93</v>
      </c>
      <c r="E13" t="s">
        <v>93</v>
      </c>
      <c r="F13" t="s">
        <v>93</v>
      </c>
      <c r="G13" t="s">
        <v>93</v>
      </c>
      <c r="H13" t="s">
        <v>93</v>
      </c>
      <c r="I13" t="s">
        <v>93</v>
      </c>
    </row>
    <row r="14" spans="1:9">
      <c r="A14" t="s">
        <v>86</v>
      </c>
      <c r="B14" t="s">
        <v>0</v>
      </c>
      <c r="C14" t="s">
        <v>411</v>
      </c>
      <c r="D14" t="s">
        <v>0</v>
      </c>
      <c r="E14" t="s">
        <v>0</v>
      </c>
      <c r="F14" t="s">
        <v>0</v>
      </c>
      <c r="G14" t="s">
        <v>0</v>
      </c>
      <c r="H14" t="s">
        <v>0</v>
      </c>
      <c r="I14" t="s">
        <v>0</v>
      </c>
    </row>
    <row r="15" spans="1:9">
      <c r="A15" t="s">
        <v>87</v>
      </c>
      <c r="B15" t="s">
        <v>0</v>
      </c>
      <c r="C15" t="s">
        <v>412</v>
      </c>
      <c r="D15" t="s">
        <v>0</v>
      </c>
      <c r="E15" t="s">
        <v>0</v>
      </c>
      <c r="F15" t="s">
        <v>0</v>
      </c>
      <c r="G15" t="s">
        <v>0</v>
      </c>
      <c r="H15" t="s">
        <v>0</v>
      </c>
      <c r="I15" t="s">
        <v>0</v>
      </c>
    </row>
    <row r="16" spans="1:9">
      <c r="A16" t="s">
        <v>410</v>
      </c>
      <c r="B16" t="s">
        <v>0</v>
      </c>
      <c r="C16" t="s">
        <v>413</v>
      </c>
      <c r="D16" t="s">
        <v>0</v>
      </c>
      <c r="E16" t="s">
        <v>0</v>
      </c>
      <c r="F16" t="s">
        <v>0</v>
      </c>
      <c r="G16" t="s">
        <v>0</v>
      </c>
      <c r="H16" t="s">
        <v>0</v>
      </c>
      <c r="I16" t="s">
        <v>0</v>
      </c>
    </row>
  </sheetData>
  <customSheetViews>
    <customSheetView guid="{9E197219-5595-9244-B857-7D15D52248D5}" state="hidden">
      <selection activeCell="D32" sqref="D32"/>
    </customSheetView>
  </customSheetViews>
  <pageMargins left="0.75" right="0.75" top="1" bottom="1" header="0.5" footer="0.5"/>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workbookViewId="0">
      <selection activeCell="D10" sqref="D10"/>
    </sheetView>
  </sheetViews>
  <sheetFormatPr baseColWidth="10" defaultRowHeight="15" x14ac:dyDescent="0"/>
  <sheetData>
    <row r="1" spans="1:6">
      <c r="A1" t="s">
        <v>0</v>
      </c>
      <c r="B1" t="s">
        <v>3</v>
      </c>
      <c r="C1" t="s">
        <v>4</v>
      </c>
      <c r="D1" t="s">
        <v>5</v>
      </c>
      <c r="E1" t="s">
        <v>6</v>
      </c>
      <c r="F1" t="s">
        <v>7</v>
      </c>
    </row>
    <row r="2" spans="1:6">
      <c r="A2" t="s">
        <v>0</v>
      </c>
      <c r="B2" t="s">
        <v>397</v>
      </c>
      <c r="C2" t="s">
        <v>396</v>
      </c>
      <c r="D2" t="s">
        <v>19</v>
      </c>
      <c r="E2" t="s">
        <v>395</v>
      </c>
      <c r="F2" t="s">
        <v>394</v>
      </c>
    </row>
    <row r="3" spans="1:6">
      <c r="A3" t="s">
        <v>393</v>
      </c>
      <c r="B3" t="s">
        <v>417</v>
      </c>
      <c r="C3" t="s">
        <v>221</v>
      </c>
      <c r="D3" t="s">
        <v>419</v>
      </c>
      <c r="E3" t="s">
        <v>421</v>
      </c>
      <c r="F3" t="s">
        <v>123</v>
      </c>
    </row>
    <row r="4" spans="1:6">
      <c r="A4" t="s">
        <v>0</v>
      </c>
      <c r="B4" t="s">
        <v>99</v>
      </c>
      <c r="C4" t="s">
        <v>146</v>
      </c>
      <c r="D4" t="s">
        <v>155</v>
      </c>
      <c r="E4" t="s">
        <v>422</v>
      </c>
      <c r="F4" t="s">
        <v>424</v>
      </c>
    </row>
    <row r="5" spans="1:6">
      <c r="A5" t="s">
        <v>1</v>
      </c>
      <c r="B5" t="s">
        <v>223</v>
      </c>
      <c r="C5" t="s">
        <v>418</v>
      </c>
      <c r="D5" t="s">
        <v>420</v>
      </c>
      <c r="E5" t="s">
        <v>423</v>
      </c>
      <c r="F5" t="s">
        <v>425</v>
      </c>
    </row>
    <row r="6" spans="1:6">
      <c r="A6" t="s">
        <v>0</v>
      </c>
      <c r="B6" t="s">
        <v>145</v>
      </c>
      <c r="C6" t="s">
        <v>119</v>
      </c>
      <c r="D6" t="s">
        <v>334</v>
      </c>
      <c r="E6" t="s">
        <v>115</v>
      </c>
      <c r="F6" t="s">
        <v>154</v>
      </c>
    </row>
    <row r="7" spans="1:6">
      <c r="A7" t="s">
        <v>2</v>
      </c>
      <c r="B7" t="s">
        <v>383</v>
      </c>
      <c r="C7" t="s">
        <v>383</v>
      </c>
      <c r="D7" t="s">
        <v>383</v>
      </c>
      <c r="E7" t="s">
        <v>383</v>
      </c>
      <c r="F7" t="s">
        <v>383</v>
      </c>
    </row>
    <row r="10" spans="1:6">
      <c r="A10" t="s">
        <v>0</v>
      </c>
      <c r="B10" t="s">
        <v>3</v>
      </c>
      <c r="C10" t="s">
        <v>4</v>
      </c>
      <c r="D10" t="s">
        <v>5</v>
      </c>
      <c r="E10" t="s">
        <v>6</v>
      </c>
      <c r="F10" t="s">
        <v>7</v>
      </c>
    </row>
    <row r="11" spans="1:6">
      <c r="A11" t="s">
        <v>0</v>
      </c>
      <c r="B11" t="s">
        <v>397</v>
      </c>
      <c r="C11" t="s">
        <v>396</v>
      </c>
      <c r="D11" t="s">
        <v>19</v>
      </c>
      <c r="E11" t="s">
        <v>395</v>
      </c>
      <c r="F11" t="s">
        <v>394</v>
      </c>
    </row>
    <row r="12" spans="1:6">
      <c r="A12" t="s">
        <v>393</v>
      </c>
      <c r="B12" t="s">
        <v>392</v>
      </c>
      <c r="C12" t="s">
        <v>391</v>
      </c>
      <c r="D12" t="s">
        <v>390</v>
      </c>
      <c r="E12" t="s">
        <v>389</v>
      </c>
      <c r="F12" t="s">
        <v>147</v>
      </c>
    </row>
    <row r="13" spans="1:6">
      <c r="A13" t="s">
        <v>0</v>
      </c>
      <c r="B13" t="s">
        <v>148</v>
      </c>
      <c r="C13" t="s">
        <v>148</v>
      </c>
      <c r="D13" t="s">
        <v>180</v>
      </c>
      <c r="E13" t="s">
        <v>180</v>
      </c>
      <c r="F13" t="s">
        <v>150</v>
      </c>
    </row>
    <row r="14" spans="1:6">
      <c r="A14" t="s">
        <v>1</v>
      </c>
      <c r="B14" t="s">
        <v>195</v>
      </c>
      <c r="C14" t="s">
        <v>96</v>
      </c>
      <c r="D14" t="s">
        <v>388</v>
      </c>
      <c r="E14" t="s">
        <v>387</v>
      </c>
      <c r="F14" t="s">
        <v>386</v>
      </c>
    </row>
    <row r="15" spans="1:6">
      <c r="A15" t="s">
        <v>0</v>
      </c>
      <c r="B15" t="s">
        <v>134</v>
      </c>
      <c r="C15" t="s">
        <v>385</v>
      </c>
      <c r="D15" t="s">
        <v>384</v>
      </c>
      <c r="E15" t="s">
        <v>155</v>
      </c>
      <c r="F15" t="s">
        <v>277</v>
      </c>
    </row>
    <row r="16" spans="1:6">
      <c r="A16" t="s">
        <v>2</v>
      </c>
      <c r="B16" t="s">
        <v>383</v>
      </c>
      <c r="C16" t="s">
        <v>383</v>
      </c>
      <c r="D16" t="s">
        <v>383</v>
      </c>
      <c r="E16" t="s">
        <v>383</v>
      </c>
      <c r="F16" t="s">
        <v>383</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D10" sqref="D10"/>
    </sheetView>
  </sheetViews>
  <sheetFormatPr baseColWidth="10" defaultRowHeight="15" x14ac:dyDescent="0"/>
  <sheetData>
    <row r="1" spans="1:13">
      <c r="A1" t="s">
        <v>428</v>
      </c>
      <c r="B1" t="s">
        <v>0</v>
      </c>
      <c r="C1" t="s">
        <v>0</v>
      </c>
      <c r="D1" t="s">
        <v>0</v>
      </c>
      <c r="E1" t="s">
        <v>0</v>
      </c>
      <c r="F1" t="s">
        <v>0</v>
      </c>
      <c r="G1" t="s">
        <v>0</v>
      </c>
      <c r="H1" t="s">
        <v>0</v>
      </c>
      <c r="I1" t="s">
        <v>0</v>
      </c>
      <c r="J1" t="s">
        <v>0</v>
      </c>
      <c r="K1" t="s">
        <v>0</v>
      </c>
      <c r="L1" t="s">
        <v>0</v>
      </c>
      <c r="M1" t="s">
        <v>0</v>
      </c>
    </row>
    <row r="2" spans="1:13">
      <c r="A2" t="s">
        <v>0</v>
      </c>
      <c r="B2" t="s">
        <v>15</v>
      </c>
      <c r="C2" t="s">
        <v>0</v>
      </c>
      <c r="D2" t="s">
        <v>0</v>
      </c>
      <c r="E2" t="s">
        <v>0</v>
      </c>
      <c r="F2" t="s">
        <v>0</v>
      </c>
      <c r="G2" t="s">
        <v>16</v>
      </c>
      <c r="H2" t="s">
        <v>0</v>
      </c>
      <c r="I2" t="s">
        <v>0</v>
      </c>
      <c r="J2" t="s">
        <v>0</v>
      </c>
      <c r="K2" t="s">
        <v>0</v>
      </c>
      <c r="L2" t="s">
        <v>0</v>
      </c>
      <c r="M2" t="s">
        <v>0</v>
      </c>
    </row>
    <row r="3" spans="1:13">
      <c r="A3" t="s">
        <v>0</v>
      </c>
      <c r="B3" t="s">
        <v>3</v>
      </c>
      <c r="C3" t="s">
        <v>4</v>
      </c>
      <c r="D3" t="s">
        <v>5</v>
      </c>
      <c r="E3" t="s">
        <v>6</v>
      </c>
      <c r="F3" t="s">
        <v>7</v>
      </c>
      <c r="G3" t="s">
        <v>8</v>
      </c>
      <c r="H3" t="s">
        <v>9</v>
      </c>
      <c r="I3" t="s">
        <v>10</v>
      </c>
      <c r="J3" t="s">
        <v>193</v>
      </c>
      <c r="K3" t="s">
        <v>198</v>
      </c>
      <c r="L3" t="s">
        <v>202</v>
      </c>
      <c r="M3" t="s">
        <v>207</v>
      </c>
    </row>
    <row r="4" spans="1:13">
      <c r="A4" t="s">
        <v>0</v>
      </c>
      <c r="B4" t="s">
        <v>443</v>
      </c>
      <c r="C4" t="s">
        <v>444</v>
      </c>
      <c r="D4" t="s">
        <v>445</v>
      </c>
      <c r="E4" t="s">
        <v>167</v>
      </c>
      <c r="F4" t="s">
        <v>172</v>
      </c>
      <c r="G4" t="s">
        <v>446</v>
      </c>
      <c r="H4" t="s">
        <v>447</v>
      </c>
      <c r="I4" t="s">
        <v>187</v>
      </c>
      <c r="J4" t="s">
        <v>194</v>
      </c>
      <c r="K4" t="s">
        <v>443</v>
      </c>
      <c r="L4" t="s">
        <v>167</v>
      </c>
      <c r="M4" t="s">
        <v>172</v>
      </c>
    </row>
    <row r="5" spans="1:13">
      <c r="A5" t="s">
        <v>442</v>
      </c>
      <c r="B5" t="s">
        <v>131</v>
      </c>
      <c r="C5" t="s">
        <v>157</v>
      </c>
      <c r="D5" t="s">
        <v>162</v>
      </c>
      <c r="E5" t="s">
        <v>168</v>
      </c>
      <c r="F5" t="s">
        <v>173</v>
      </c>
      <c r="G5" t="s">
        <v>179</v>
      </c>
      <c r="H5" t="s">
        <v>184</v>
      </c>
      <c r="I5" t="s">
        <v>188</v>
      </c>
      <c r="J5" t="s">
        <v>195</v>
      </c>
      <c r="K5" t="s">
        <v>199</v>
      </c>
      <c r="L5" t="s">
        <v>203</v>
      </c>
      <c r="M5" t="s">
        <v>208</v>
      </c>
    </row>
    <row r="6" spans="1:13">
      <c r="A6" t="s">
        <v>0</v>
      </c>
      <c r="B6" t="s">
        <v>132</v>
      </c>
      <c r="C6" t="s">
        <v>158</v>
      </c>
      <c r="D6" t="s">
        <v>163</v>
      </c>
      <c r="E6" t="s">
        <v>169</v>
      </c>
      <c r="F6" t="s">
        <v>174</v>
      </c>
      <c r="G6" t="s">
        <v>180</v>
      </c>
      <c r="H6" t="s">
        <v>154</v>
      </c>
      <c r="I6" t="s">
        <v>189</v>
      </c>
      <c r="J6" t="s">
        <v>158</v>
      </c>
      <c r="K6" t="s">
        <v>154</v>
      </c>
      <c r="L6" t="s">
        <v>126</v>
      </c>
      <c r="M6" t="s">
        <v>174</v>
      </c>
    </row>
    <row r="7" spans="1:13">
      <c r="A7" t="s">
        <v>18</v>
      </c>
      <c r="B7" t="s">
        <v>133</v>
      </c>
      <c r="C7" t="s">
        <v>159</v>
      </c>
      <c r="D7" t="s">
        <v>164</v>
      </c>
      <c r="E7" t="s">
        <v>170</v>
      </c>
      <c r="F7" t="s">
        <v>175</v>
      </c>
      <c r="G7" t="s">
        <v>181</v>
      </c>
      <c r="H7" t="s">
        <v>185</v>
      </c>
      <c r="I7" t="s">
        <v>190</v>
      </c>
      <c r="J7" t="s">
        <v>196</v>
      </c>
      <c r="K7" t="s">
        <v>200</v>
      </c>
      <c r="L7" t="s">
        <v>204</v>
      </c>
      <c r="M7" t="s">
        <v>209</v>
      </c>
    </row>
    <row r="8" spans="1:13">
      <c r="A8" t="s">
        <v>0</v>
      </c>
      <c r="B8" t="s">
        <v>134</v>
      </c>
      <c r="C8" t="s">
        <v>160</v>
      </c>
      <c r="D8" t="s">
        <v>148</v>
      </c>
      <c r="E8" t="s">
        <v>145</v>
      </c>
      <c r="F8" t="s">
        <v>176</v>
      </c>
      <c r="G8" t="s">
        <v>110</v>
      </c>
      <c r="H8" t="s">
        <v>119</v>
      </c>
      <c r="I8" t="s">
        <v>174</v>
      </c>
      <c r="J8" t="s">
        <v>158</v>
      </c>
      <c r="K8" t="s">
        <v>97</v>
      </c>
      <c r="L8" t="s">
        <v>119</v>
      </c>
      <c r="M8" t="s">
        <v>174</v>
      </c>
    </row>
    <row r="9" spans="1:13">
      <c r="A9" t="s">
        <v>156</v>
      </c>
      <c r="B9" t="s">
        <v>135</v>
      </c>
      <c r="C9" t="s">
        <v>161</v>
      </c>
      <c r="D9" t="s">
        <v>165</v>
      </c>
      <c r="E9" t="s">
        <v>171</v>
      </c>
      <c r="F9" t="s">
        <v>177</v>
      </c>
      <c r="G9" t="s">
        <v>182</v>
      </c>
      <c r="H9" t="s">
        <v>186</v>
      </c>
      <c r="I9" t="s">
        <v>191</v>
      </c>
      <c r="J9" t="s">
        <v>197</v>
      </c>
      <c r="K9" t="s">
        <v>201</v>
      </c>
      <c r="L9" t="s">
        <v>205</v>
      </c>
      <c r="M9" t="s">
        <v>210</v>
      </c>
    </row>
    <row r="10" spans="1:13">
      <c r="A10" t="s">
        <v>0</v>
      </c>
      <c r="B10" t="s">
        <v>126</v>
      </c>
      <c r="C10" t="s">
        <v>160</v>
      </c>
      <c r="D10" t="s">
        <v>166</v>
      </c>
      <c r="E10" t="s">
        <v>145</v>
      </c>
      <c r="F10" t="s">
        <v>178</v>
      </c>
      <c r="G10" t="s">
        <v>90</v>
      </c>
      <c r="H10" t="s">
        <v>180</v>
      </c>
      <c r="I10" t="s">
        <v>192</v>
      </c>
      <c r="J10" t="s">
        <v>189</v>
      </c>
      <c r="K10" t="s">
        <v>137</v>
      </c>
      <c r="L10" t="s">
        <v>206</v>
      </c>
      <c r="M10" t="s">
        <v>189</v>
      </c>
    </row>
    <row r="11" spans="1:13">
      <c r="A11" t="s">
        <v>407</v>
      </c>
      <c r="B11" t="s">
        <v>45</v>
      </c>
      <c r="C11" t="s">
        <v>45</v>
      </c>
      <c r="D11" t="s">
        <v>45</v>
      </c>
      <c r="E11" t="s">
        <v>45</v>
      </c>
      <c r="F11" t="s">
        <v>45</v>
      </c>
      <c r="G11" t="s">
        <v>45</v>
      </c>
      <c r="H11" t="s">
        <v>45</v>
      </c>
      <c r="I11" t="s">
        <v>45</v>
      </c>
      <c r="J11" t="s">
        <v>45</v>
      </c>
      <c r="K11" t="s">
        <v>45</v>
      </c>
      <c r="L11" t="s">
        <v>45</v>
      </c>
      <c r="M11" t="s">
        <v>45</v>
      </c>
    </row>
    <row r="12" spans="1:13">
      <c r="A12" t="s">
        <v>2</v>
      </c>
      <c r="B12" t="s">
        <v>93</v>
      </c>
      <c r="C12" t="s">
        <v>93</v>
      </c>
      <c r="D12" t="s">
        <v>93</v>
      </c>
      <c r="E12" t="s">
        <v>93</v>
      </c>
      <c r="F12" t="s">
        <v>93</v>
      </c>
      <c r="G12" t="s">
        <v>183</v>
      </c>
      <c r="H12" t="s">
        <v>183</v>
      </c>
      <c r="I12" t="s">
        <v>183</v>
      </c>
      <c r="J12" t="s">
        <v>183</v>
      </c>
      <c r="K12" t="s">
        <v>183</v>
      </c>
      <c r="L12" t="s">
        <v>183</v>
      </c>
      <c r="M12" t="s">
        <v>183</v>
      </c>
    </row>
    <row r="15" spans="1:13">
      <c r="A15" t="s">
        <v>428</v>
      </c>
      <c r="B15" t="s">
        <v>0</v>
      </c>
      <c r="C15" t="s">
        <v>0</v>
      </c>
      <c r="D15" t="s">
        <v>0</v>
      </c>
      <c r="E15" t="s">
        <v>0</v>
      </c>
      <c r="F15" t="s">
        <v>0</v>
      </c>
      <c r="G15" t="s">
        <v>0</v>
      </c>
      <c r="H15" t="s">
        <v>0</v>
      </c>
      <c r="I15" t="s">
        <v>0</v>
      </c>
      <c r="J15" t="s">
        <v>0</v>
      </c>
      <c r="K15" t="s">
        <v>0</v>
      </c>
      <c r="L15" t="s">
        <v>0</v>
      </c>
      <c r="M15" t="s">
        <v>0</v>
      </c>
    </row>
    <row r="16" spans="1:13">
      <c r="A16" t="s">
        <v>0</v>
      </c>
      <c r="B16" t="s">
        <v>15</v>
      </c>
      <c r="C16" t="s">
        <v>0</v>
      </c>
      <c r="D16" t="s">
        <v>0</v>
      </c>
      <c r="E16" t="s">
        <v>0</v>
      </c>
      <c r="F16" t="s">
        <v>0</v>
      </c>
      <c r="G16" t="s">
        <v>16</v>
      </c>
      <c r="H16" t="s">
        <v>0</v>
      </c>
      <c r="I16" t="s">
        <v>0</v>
      </c>
      <c r="J16" t="s">
        <v>0</v>
      </c>
      <c r="K16" t="s">
        <v>0</v>
      </c>
      <c r="L16" t="s">
        <v>0</v>
      </c>
      <c r="M16" t="s">
        <v>0</v>
      </c>
    </row>
    <row r="17" spans="1:13">
      <c r="A17" t="s">
        <v>0</v>
      </c>
      <c r="B17" t="s">
        <v>3</v>
      </c>
      <c r="C17" t="s">
        <v>4</v>
      </c>
      <c r="D17" t="s">
        <v>5</v>
      </c>
      <c r="E17" t="s">
        <v>6</v>
      </c>
      <c r="F17" t="s">
        <v>7</v>
      </c>
      <c r="G17" t="s">
        <v>8</v>
      </c>
      <c r="H17" t="s">
        <v>9</v>
      </c>
      <c r="I17" t="s">
        <v>10</v>
      </c>
      <c r="J17" t="s">
        <v>193</v>
      </c>
      <c r="K17" t="s">
        <v>198</v>
      </c>
      <c r="L17" t="s">
        <v>202</v>
      </c>
      <c r="M17" t="s">
        <v>207</v>
      </c>
    </row>
    <row r="18" spans="1:13">
      <c r="A18" t="s">
        <v>0</v>
      </c>
      <c r="B18" t="s">
        <v>443</v>
      </c>
      <c r="C18" t="s">
        <v>444</v>
      </c>
      <c r="D18" t="s">
        <v>445</v>
      </c>
      <c r="E18" t="s">
        <v>167</v>
      </c>
      <c r="F18" t="s">
        <v>172</v>
      </c>
      <c r="G18" t="s">
        <v>446</v>
      </c>
      <c r="H18" t="s">
        <v>447</v>
      </c>
      <c r="I18" t="s">
        <v>187</v>
      </c>
      <c r="J18" t="s">
        <v>194</v>
      </c>
      <c r="K18" t="s">
        <v>443</v>
      </c>
      <c r="L18" t="s">
        <v>167</v>
      </c>
      <c r="M18" t="s">
        <v>172</v>
      </c>
    </row>
    <row r="19" spans="1:13">
      <c r="A19" t="s">
        <v>18</v>
      </c>
      <c r="B19" t="s">
        <v>89</v>
      </c>
      <c r="C19" t="s">
        <v>211</v>
      </c>
      <c r="D19" t="s">
        <v>213</v>
      </c>
      <c r="E19" t="s">
        <v>215</v>
      </c>
      <c r="F19" t="s">
        <v>217</v>
      </c>
      <c r="G19" t="s">
        <v>141</v>
      </c>
      <c r="H19" t="s">
        <v>221</v>
      </c>
      <c r="I19" t="s">
        <v>223</v>
      </c>
      <c r="J19" t="s">
        <v>225</v>
      </c>
      <c r="K19" t="s">
        <v>96</v>
      </c>
      <c r="L19" t="s">
        <v>229</v>
      </c>
      <c r="M19" t="s">
        <v>230</v>
      </c>
    </row>
    <row r="20" spans="1:13">
      <c r="A20" t="s">
        <v>0</v>
      </c>
      <c r="B20" t="s">
        <v>134</v>
      </c>
      <c r="C20" t="s">
        <v>160</v>
      </c>
      <c r="D20" t="s">
        <v>148</v>
      </c>
      <c r="E20" t="s">
        <v>180</v>
      </c>
      <c r="F20" t="s">
        <v>218</v>
      </c>
      <c r="G20" t="s">
        <v>110</v>
      </c>
      <c r="H20" t="s">
        <v>99</v>
      </c>
      <c r="I20" t="s">
        <v>174</v>
      </c>
      <c r="J20" t="s">
        <v>176</v>
      </c>
      <c r="K20" t="s">
        <v>137</v>
      </c>
      <c r="L20" t="s">
        <v>119</v>
      </c>
      <c r="M20" t="s">
        <v>174</v>
      </c>
    </row>
    <row r="21" spans="1:13">
      <c r="A21" t="s">
        <v>156</v>
      </c>
      <c r="B21" t="s">
        <v>91</v>
      </c>
      <c r="C21" t="s">
        <v>212</v>
      </c>
      <c r="D21" t="s">
        <v>214</v>
      </c>
      <c r="E21" t="s">
        <v>216</v>
      </c>
      <c r="F21" t="s">
        <v>219</v>
      </c>
      <c r="G21" t="s">
        <v>220</v>
      </c>
      <c r="H21" t="s">
        <v>222</v>
      </c>
      <c r="I21" t="s">
        <v>224</v>
      </c>
      <c r="J21" t="s">
        <v>226</v>
      </c>
      <c r="K21" t="s">
        <v>228</v>
      </c>
      <c r="L21" t="s">
        <v>201</v>
      </c>
      <c r="M21" t="s">
        <v>231</v>
      </c>
    </row>
    <row r="22" spans="1:13">
      <c r="A22" t="s">
        <v>0</v>
      </c>
      <c r="B22" t="s">
        <v>144</v>
      </c>
      <c r="C22" t="s">
        <v>163</v>
      </c>
      <c r="D22" t="s">
        <v>163</v>
      </c>
      <c r="E22" t="s">
        <v>154</v>
      </c>
      <c r="F22" t="s">
        <v>176</v>
      </c>
      <c r="G22" t="s">
        <v>119</v>
      </c>
      <c r="H22" t="s">
        <v>134</v>
      </c>
      <c r="I22" t="s">
        <v>192</v>
      </c>
      <c r="J22" t="s">
        <v>227</v>
      </c>
      <c r="K22" t="s">
        <v>134</v>
      </c>
      <c r="L22" t="s">
        <v>110</v>
      </c>
      <c r="M22" t="s">
        <v>178</v>
      </c>
    </row>
    <row r="23" spans="1:13">
      <c r="A23" t="s">
        <v>407</v>
      </c>
      <c r="B23" t="s">
        <v>45</v>
      </c>
      <c r="C23" t="s">
        <v>45</v>
      </c>
      <c r="D23" t="s">
        <v>45</v>
      </c>
      <c r="E23" t="s">
        <v>45</v>
      </c>
      <c r="F23" t="s">
        <v>45</v>
      </c>
      <c r="G23" t="s">
        <v>45</v>
      </c>
      <c r="H23" t="s">
        <v>45</v>
      </c>
      <c r="I23" t="s">
        <v>45</v>
      </c>
      <c r="J23" t="s">
        <v>45</v>
      </c>
      <c r="K23" t="s">
        <v>45</v>
      </c>
      <c r="L23" t="s">
        <v>45</v>
      </c>
      <c r="M23" t="s">
        <v>45</v>
      </c>
    </row>
    <row r="24" spans="1:13">
      <c r="A24" t="s">
        <v>2</v>
      </c>
      <c r="B24" t="s">
        <v>93</v>
      </c>
      <c r="C24" t="s">
        <v>93</v>
      </c>
      <c r="D24" t="s">
        <v>93</v>
      </c>
      <c r="E24" t="s">
        <v>93</v>
      </c>
      <c r="F24" t="s">
        <v>93</v>
      </c>
      <c r="G24" t="s">
        <v>183</v>
      </c>
      <c r="H24" t="s">
        <v>183</v>
      </c>
      <c r="I24" t="s">
        <v>183</v>
      </c>
      <c r="J24" t="s">
        <v>183</v>
      </c>
      <c r="K24" t="s">
        <v>183</v>
      </c>
      <c r="L24" t="s">
        <v>183</v>
      </c>
      <c r="M24" t="s">
        <v>183</v>
      </c>
    </row>
  </sheetData>
  <customSheetViews>
    <customSheetView guid="{9E197219-5595-9244-B857-7D15D52248D5}" state="hidden">
      <selection activeCell="D32" sqref="D32"/>
    </customSheetView>
  </customSheetViews>
  <pageMargins left="0.75" right="0.75" top="1" bottom="1" header="0.5" footer="0.5"/>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workbookViewId="0">
      <selection activeCell="A9" sqref="A9"/>
    </sheetView>
  </sheetViews>
  <sheetFormatPr baseColWidth="10" defaultRowHeight="15" x14ac:dyDescent="0"/>
  <cols>
    <col min="1" max="1" width="30.1640625" bestFit="1" customWidth="1"/>
  </cols>
  <sheetData>
    <row r="1" spans="1:11">
      <c r="A1" t="s">
        <v>0</v>
      </c>
      <c r="B1" t="s">
        <v>241</v>
      </c>
      <c r="C1" t="s">
        <v>0</v>
      </c>
      <c r="D1" t="s">
        <v>0</v>
      </c>
      <c r="E1" t="s">
        <v>254</v>
      </c>
      <c r="F1" t="s">
        <v>0</v>
      </c>
      <c r="G1" t="s">
        <v>262</v>
      </c>
      <c r="H1" t="s">
        <v>0</v>
      </c>
      <c r="I1" t="s">
        <v>0</v>
      </c>
      <c r="J1" t="s">
        <v>0</v>
      </c>
      <c r="K1" t="s">
        <v>0</v>
      </c>
    </row>
    <row r="2" spans="1:11">
      <c r="A2" t="s">
        <v>0</v>
      </c>
      <c r="B2" t="s">
        <v>3</v>
      </c>
      <c r="C2" t="s">
        <v>4</v>
      </c>
      <c r="D2" t="s">
        <v>5</v>
      </c>
      <c r="E2" t="s">
        <v>6</v>
      </c>
      <c r="F2" t="s">
        <v>7</v>
      </c>
      <c r="G2" t="s">
        <v>8</v>
      </c>
      <c r="H2" t="s">
        <v>9</v>
      </c>
      <c r="I2" t="s">
        <v>10</v>
      </c>
      <c r="J2" t="s">
        <v>193</v>
      </c>
      <c r="K2" t="s">
        <v>198</v>
      </c>
    </row>
    <row r="3" spans="1:11">
      <c r="A3" t="s">
        <v>454</v>
      </c>
      <c r="B3" t="s">
        <v>242</v>
      </c>
      <c r="C3" t="s">
        <v>246</v>
      </c>
      <c r="D3" t="s">
        <v>252</v>
      </c>
      <c r="E3" t="s">
        <v>0</v>
      </c>
      <c r="F3" t="s">
        <v>0</v>
      </c>
      <c r="G3" t="s">
        <v>263</v>
      </c>
      <c r="H3" t="s">
        <v>276</v>
      </c>
      <c r="I3" t="s">
        <v>282</v>
      </c>
      <c r="J3" t="s">
        <v>285</v>
      </c>
      <c r="K3" t="s">
        <v>0</v>
      </c>
    </row>
    <row r="4" spans="1:11">
      <c r="A4" t="s">
        <v>0</v>
      </c>
      <c r="B4" t="s">
        <v>243</v>
      </c>
      <c r="C4" t="s">
        <v>247</v>
      </c>
      <c r="D4" t="s">
        <v>132</v>
      </c>
      <c r="E4" t="s">
        <v>0</v>
      </c>
      <c r="F4" t="s">
        <v>0</v>
      </c>
      <c r="G4" t="s">
        <v>243</v>
      </c>
      <c r="H4" t="s">
        <v>277</v>
      </c>
      <c r="I4" t="s">
        <v>132</v>
      </c>
      <c r="J4" t="s">
        <v>110</v>
      </c>
      <c r="K4" t="s">
        <v>0</v>
      </c>
    </row>
    <row r="5" spans="1:11">
      <c r="A5" t="s">
        <v>455</v>
      </c>
      <c r="B5" t="s">
        <v>244</v>
      </c>
      <c r="C5" t="s">
        <v>248</v>
      </c>
      <c r="D5" t="s">
        <v>253</v>
      </c>
      <c r="E5" t="s">
        <v>255</v>
      </c>
      <c r="F5" t="s">
        <v>258</v>
      </c>
      <c r="G5" t="s">
        <v>264</v>
      </c>
      <c r="H5" t="s">
        <v>278</v>
      </c>
      <c r="I5" t="s">
        <v>283</v>
      </c>
      <c r="J5" t="s">
        <v>286</v>
      </c>
      <c r="K5" t="s">
        <v>0</v>
      </c>
    </row>
    <row r="6" spans="1:11">
      <c r="A6" t="s">
        <v>0</v>
      </c>
      <c r="B6" t="s">
        <v>245</v>
      </c>
      <c r="C6" t="s">
        <v>249</v>
      </c>
      <c r="D6" t="s">
        <v>155</v>
      </c>
      <c r="E6" t="s">
        <v>256</v>
      </c>
      <c r="F6" t="s">
        <v>259</v>
      </c>
      <c r="G6" t="s">
        <v>265</v>
      </c>
      <c r="H6" t="s">
        <v>279</v>
      </c>
      <c r="I6" t="s">
        <v>284</v>
      </c>
      <c r="J6" t="s">
        <v>287</v>
      </c>
      <c r="K6" t="s">
        <v>0</v>
      </c>
    </row>
    <row r="7" spans="1:11">
      <c r="A7" t="s">
        <v>456</v>
      </c>
      <c r="B7" t="s">
        <v>0</v>
      </c>
      <c r="C7" t="s">
        <v>250</v>
      </c>
      <c r="D7" t="s">
        <v>0</v>
      </c>
      <c r="E7" t="s">
        <v>0</v>
      </c>
      <c r="F7" t="s">
        <v>260</v>
      </c>
      <c r="G7" t="s">
        <v>0</v>
      </c>
      <c r="H7" t="s">
        <v>280</v>
      </c>
      <c r="I7" t="s">
        <v>0</v>
      </c>
      <c r="J7" t="s">
        <v>0</v>
      </c>
      <c r="K7" t="s">
        <v>0</v>
      </c>
    </row>
    <row r="8" spans="1:11">
      <c r="A8" t="s">
        <v>0</v>
      </c>
      <c r="B8" t="s">
        <v>0</v>
      </c>
      <c r="C8" t="s">
        <v>251</v>
      </c>
      <c r="D8" t="s">
        <v>0</v>
      </c>
      <c r="E8" t="s">
        <v>0</v>
      </c>
      <c r="F8" t="s">
        <v>261</v>
      </c>
      <c r="G8" t="s">
        <v>0</v>
      </c>
      <c r="H8" t="s">
        <v>281</v>
      </c>
      <c r="I8" t="s">
        <v>0</v>
      </c>
      <c r="J8" t="s">
        <v>0</v>
      </c>
      <c r="K8" t="s">
        <v>0</v>
      </c>
    </row>
    <row r="9" spans="1:11">
      <c r="A9" t="s">
        <v>457</v>
      </c>
      <c r="B9" t="s">
        <v>0</v>
      </c>
      <c r="C9" t="s">
        <v>0</v>
      </c>
      <c r="D9" t="s">
        <v>0</v>
      </c>
      <c r="E9" t="s">
        <v>0</v>
      </c>
      <c r="F9" t="s">
        <v>0</v>
      </c>
      <c r="G9" t="s">
        <v>0</v>
      </c>
      <c r="H9" t="s">
        <v>0</v>
      </c>
      <c r="I9" t="s">
        <v>0</v>
      </c>
      <c r="J9" t="s">
        <v>0</v>
      </c>
      <c r="K9" t="s">
        <v>297</v>
      </c>
    </row>
    <row r="10" spans="1:11">
      <c r="A10" t="s">
        <v>0</v>
      </c>
      <c r="B10" t="s">
        <v>0</v>
      </c>
      <c r="C10" t="s">
        <v>0</v>
      </c>
      <c r="D10" t="s">
        <v>0</v>
      </c>
      <c r="E10" t="s">
        <v>0</v>
      </c>
      <c r="F10" t="s">
        <v>0</v>
      </c>
      <c r="G10" t="s">
        <v>0</v>
      </c>
      <c r="H10" t="s">
        <v>0</v>
      </c>
      <c r="I10" t="s">
        <v>0</v>
      </c>
      <c r="J10" t="s">
        <v>0</v>
      </c>
      <c r="K10" t="s">
        <v>110</v>
      </c>
    </row>
    <row r="11" spans="1:11">
      <c r="A11" t="s">
        <v>380</v>
      </c>
      <c r="B11" t="s">
        <v>45</v>
      </c>
      <c r="C11" t="s">
        <v>45</v>
      </c>
      <c r="D11" t="s">
        <v>45</v>
      </c>
      <c r="E11" t="s">
        <v>45</v>
      </c>
      <c r="F11" t="s">
        <v>45</v>
      </c>
      <c r="G11" t="s">
        <v>45</v>
      </c>
      <c r="H11" t="s">
        <v>45</v>
      </c>
      <c r="I11" t="s">
        <v>45</v>
      </c>
      <c r="J11" t="s">
        <v>45</v>
      </c>
      <c r="K11" t="s">
        <v>45</v>
      </c>
    </row>
    <row r="12" spans="1:11">
      <c r="A12" t="s">
        <v>381</v>
      </c>
      <c r="B12" t="s">
        <v>44</v>
      </c>
      <c r="C12" t="s">
        <v>44</v>
      </c>
      <c r="D12" t="s">
        <v>45</v>
      </c>
      <c r="E12" t="s">
        <v>44</v>
      </c>
      <c r="F12" t="s">
        <v>44</v>
      </c>
      <c r="G12" t="s">
        <v>44</v>
      </c>
      <c r="H12" t="s">
        <v>44</v>
      </c>
      <c r="I12" t="s">
        <v>45</v>
      </c>
      <c r="J12" t="s">
        <v>44</v>
      </c>
      <c r="K12" t="s">
        <v>44</v>
      </c>
    </row>
    <row r="13" spans="1:11">
      <c r="A13" t="s">
        <v>85</v>
      </c>
      <c r="B13" t="s">
        <v>23</v>
      </c>
      <c r="C13" t="s">
        <v>23</v>
      </c>
      <c r="D13" t="s">
        <v>23</v>
      </c>
      <c r="E13" t="s">
        <v>23</v>
      </c>
      <c r="F13" t="s">
        <v>23</v>
      </c>
      <c r="G13" t="s">
        <v>23</v>
      </c>
      <c r="H13" t="s">
        <v>23</v>
      </c>
      <c r="I13" t="s">
        <v>23</v>
      </c>
      <c r="J13" t="s">
        <v>50</v>
      </c>
      <c r="K13" t="s">
        <v>23</v>
      </c>
    </row>
    <row r="14" spans="1:11">
      <c r="A14" t="s">
        <v>2</v>
      </c>
      <c r="B14" t="s">
        <v>93</v>
      </c>
      <c r="C14" t="s">
        <v>93</v>
      </c>
      <c r="D14" t="s">
        <v>93</v>
      </c>
      <c r="E14" t="s">
        <v>257</v>
      </c>
      <c r="F14" t="s">
        <v>257</v>
      </c>
      <c r="G14" t="s">
        <v>266</v>
      </c>
      <c r="H14" t="s">
        <v>266</v>
      </c>
      <c r="I14" t="s">
        <v>266</v>
      </c>
      <c r="J14" t="s">
        <v>266</v>
      </c>
      <c r="K14" t="s">
        <v>266</v>
      </c>
    </row>
    <row r="15" spans="1:11">
      <c r="A15" t="s">
        <v>232</v>
      </c>
      <c r="B15" t="s">
        <v>0</v>
      </c>
      <c r="C15" t="s">
        <v>0</v>
      </c>
      <c r="D15" t="s">
        <v>0</v>
      </c>
      <c r="E15" t="s">
        <v>0</v>
      </c>
      <c r="F15" t="s">
        <v>0</v>
      </c>
      <c r="G15" t="s">
        <v>267</v>
      </c>
      <c r="H15" t="s">
        <v>0</v>
      </c>
      <c r="I15" t="s">
        <v>398</v>
      </c>
      <c r="J15" t="s">
        <v>288</v>
      </c>
      <c r="K15" t="s">
        <v>429</v>
      </c>
    </row>
    <row r="16" spans="1:11">
      <c r="A16" t="s">
        <v>233</v>
      </c>
      <c r="B16" t="s">
        <v>0</v>
      </c>
      <c r="C16" t="s">
        <v>0</v>
      </c>
      <c r="D16" t="s">
        <v>0</v>
      </c>
      <c r="E16" t="s">
        <v>0</v>
      </c>
      <c r="F16" t="s">
        <v>0</v>
      </c>
      <c r="G16" t="s">
        <v>268</v>
      </c>
      <c r="H16" t="s">
        <v>0</v>
      </c>
      <c r="I16" t="s">
        <v>399</v>
      </c>
      <c r="J16" t="s">
        <v>289</v>
      </c>
      <c r="K16" t="s">
        <v>430</v>
      </c>
    </row>
    <row r="17" spans="1:11">
      <c r="A17" t="s">
        <v>234</v>
      </c>
      <c r="B17" t="s">
        <v>0</v>
      </c>
      <c r="C17" t="s">
        <v>0</v>
      </c>
      <c r="D17" t="s">
        <v>0</v>
      </c>
      <c r="E17" t="s">
        <v>0</v>
      </c>
      <c r="F17" t="s">
        <v>0</v>
      </c>
      <c r="G17" t="s">
        <v>269</v>
      </c>
      <c r="H17" t="s">
        <v>0</v>
      </c>
      <c r="I17" t="s">
        <v>400</v>
      </c>
      <c r="J17" t="s">
        <v>290</v>
      </c>
      <c r="K17" t="s">
        <v>431</v>
      </c>
    </row>
    <row r="18" spans="1:11">
      <c r="A18" t="s">
        <v>235</v>
      </c>
      <c r="B18" t="s">
        <v>0</v>
      </c>
      <c r="C18" t="s">
        <v>0</v>
      </c>
      <c r="D18" t="s">
        <v>0</v>
      </c>
      <c r="E18" t="s">
        <v>0</v>
      </c>
      <c r="F18" t="s">
        <v>0</v>
      </c>
      <c r="G18" t="s">
        <v>270</v>
      </c>
      <c r="H18" t="s">
        <v>0</v>
      </c>
      <c r="I18" t="s">
        <v>401</v>
      </c>
      <c r="J18" t="s">
        <v>291</v>
      </c>
      <c r="K18" t="s">
        <v>432</v>
      </c>
    </row>
    <row r="19" spans="1:11">
      <c r="A19" t="s">
        <v>236</v>
      </c>
      <c r="B19" t="s">
        <v>0</v>
      </c>
      <c r="C19" t="s">
        <v>0</v>
      </c>
      <c r="D19" t="s">
        <v>0</v>
      </c>
      <c r="E19" t="s">
        <v>0</v>
      </c>
      <c r="F19" t="s">
        <v>0</v>
      </c>
      <c r="G19" t="s">
        <v>271</v>
      </c>
      <c r="H19" t="s">
        <v>0</v>
      </c>
      <c r="I19" t="s">
        <v>402</v>
      </c>
      <c r="J19" t="s">
        <v>292</v>
      </c>
      <c r="K19" t="s">
        <v>433</v>
      </c>
    </row>
    <row r="20" spans="1:11">
      <c r="A20" t="s">
        <v>237</v>
      </c>
      <c r="B20" t="s">
        <v>0</v>
      </c>
      <c r="C20" t="s">
        <v>0</v>
      </c>
      <c r="D20" t="s">
        <v>0</v>
      </c>
      <c r="E20" t="s">
        <v>0</v>
      </c>
      <c r="F20" t="s">
        <v>0</v>
      </c>
      <c r="G20" t="s">
        <v>272</v>
      </c>
      <c r="H20" t="s">
        <v>0</v>
      </c>
      <c r="I20" t="s">
        <v>403</v>
      </c>
      <c r="J20" t="s">
        <v>293</v>
      </c>
      <c r="K20" t="s">
        <v>434</v>
      </c>
    </row>
    <row r="21" spans="1:11">
      <c r="A21" t="s">
        <v>238</v>
      </c>
      <c r="B21" t="s">
        <v>0</v>
      </c>
      <c r="C21" t="s">
        <v>0</v>
      </c>
      <c r="D21" t="s">
        <v>0</v>
      </c>
      <c r="E21" t="s">
        <v>0</v>
      </c>
      <c r="F21" t="s">
        <v>0</v>
      </c>
      <c r="G21" t="s">
        <v>273</v>
      </c>
      <c r="H21" t="s">
        <v>0</v>
      </c>
      <c r="I21" t="s">
        <v>404</v>
      </c>
      <c r="J21" t="s">
        <v>294</v>
      </c>
      <c r="K21" t="s">
        <v>435</v>
      </c>
    </row>
    <row r="22" spans="1:11">
      <c r="A22" t="s">
        <v>239</v>
      </c>
      <c r="B22" t="s">
        <v>0</v>
      </c>
      <c r="C22" t="s">
        <v>0</v>
      </c>
      <c r="D22" t="s">
        <v>0</v>
      </c>
      <c r="E22" t="s">
        <v>0</v>
      </c>
      <c r="F22" t="s">
        <v>0</v>
      </c>
      <c r="G22" t="s">
        <v>274</v>
      </c>
      <c r="H22" t="s">
        <v>0</v>
      </c>
      <c r="I22" t="s">
        <v>405</v>
      </c>
      <c r="J22" t="s">
        <v>295</v>
      </c>
      <c r="K22" t="s">
        <v>436</v>
      </c>
    </row>
    <row r="23" spans="1:11">
      <c r="A23" t="s">
        <v>240</v>
      </c>
      <c r="B23" t="s">
        <v>0</v>
      </c>
      <c r="C23" t="s">
        <v>0</v>
      </c>
      <c r="D23" t="s">
        <v>0</v>
      </c>
      <c r="E23" t="s">
        <v>0</v>
      </c>
      <c r="F23" t="s">
        <v>0</v>
      </c>
      <c r="G23" t="s">
        <v>275</v>
      </c>
      <c r="H23" t="s">
        <v>0</v>
      </c>
      <c r="I23" t="s">
        <v>406</v>
      </c>
      <c r="J23" t="s">
        <v>296</v>
      </c>
      <c r="K23" t="s">
        <v>437</v>
      </c>
    </row>
    <row r="28" spans="1:11">
      <c r="A28" t="s">
        <v>0</v>
      </c>
      <c r="B28" t="s">
        <v>241</v>
      </c>
      <c r="C28" t="s">
        <v>0</v>
      </c>
      <c r="D28" t="s">
        <v>0</v>
      </c>
      <c r="E28" t="s">
        <v>254</v>
      </c>
      <c r="F28" t="s">
        <v>0</v>
      </c>
      <c r="G28" t="s">
        <v>262</v>
      </c>
      <c r="H28" t="s">
        <v>0</v>
      </c>
      <c r="I28" t="s">
        <v>0</v>
      </c>
      <c r="J28" t="s">
        <v>0</v>
      </c>
      <c r="K28" t="s">
        <v>0</v>
      </c>
    </row>
    <row r="29" spans="1:11">
      <c r="A29" t="s">
        <v>0</v>
      </c>
      <c r="B29" t="s">
        <v>3</v>
      </c>
      <c r="C29" t="s">
        <v>4</v>
      </c>
      <c r="D29" t="s">
        <v>5</v>
      </c>
      <c r="E29" t="s">
        <v>6</v>
      </c>
      <c r="F29" t="s">
        <v>7</v>
      </c>
      <c r="G29" t="s">
        <v>8</v>
      </c>
      <c r="H29" t="s">
        <v>9</v>
      </c>
      <c r="I29" t="s">
        <v>10</v>
      </c>
      <c r="J29" t="s">
        <v>193</v>
      </c>
      <c r="K29" t="s">
        <v>198</v>
      </c>
    </row>
    <row r="30" spans="1:11">
      <c r="A30" t="s">
        <v>454</v>
      </c>
      <c r="B30" t="s">
        <v>463</v>
      </c>
      <c r="C30" t="s">
        <v>100</v>
      </c>
      <c r="D30" t="s">
        <v>252</v>
      </c>
      <c r="E30" t="s">
        <v>0</v>
      </c>
      <c r="F30" t="s">
        <v>0</v>
      </c>
      <c r="G30" t="s">
        <v>469</v>
      </c>
      <c r="H30" t="s">
        <v>306</v>
      </c>
      <c r="I30" t="s">
        <v>213</v>
      </c>
      <c r="J30" t="s">
        <v>120</v>
      </c>
      <c r="K30" t="s">
        <v>0</v>
      </c>
    </row>
    <row r="31" spans="1:11">
      <c r="A31" t="s">
        <v>0</v>
      </c>
      <c r="B31" t="s">
        <v>243</v>
      </c>
      <c r="C31" t="s">
        <v>247</v>
      </c>
      <c r="D31" t="s">
        <v>132</v>
      </c>
      <c r="E31" t="s">
        <v>0</v>
      </c>
      <c r="F31" t="s">
        <v>0</v>
      </c>
      <c r="G31" t="s">
        <v>243</v>
      </c>
      <c r="H31" t="s">
        <v>277</v>
      </c>
      <c r="I31" t="s">
        <v>132</v>
      </c>
      <c r="J31" t="s">
        <v>110</v>
      </c>
      <c r="K31" t="s">
        <v>0</v>
      </c>
    </row>
    <row r="32" spans="1:11">
      <c r="A32" t="s">
        <v>458</v>
      </c>
      <c r="B32" t="s">
        <v>464</v>
      </c>
      <c r="C32" t="s">
        <v>298</v>
      </c>
      <c r="D32" t="s">
        <v>466</v>
      </c>
      <c r="E32" t="s">
        <v>467</v>
      </c>
      <c r="F32" t="s">
        <v>302</v>
      </c>
      <c r="G32" t="s">
        <v>470</v>
      </c>
      <c r="H32" t="s">
        <v>307</v>
      </c>
      <c r="I32" t="s">
        <v>481</v>
      </c>
      <c r="J32" t="s">
        <v>492</v>
      </c>
      <c r="K32" t="s">
        <v>0</v>
      </c>
    </row>
    <row r="33" spans="1:11">
      <c r="A33" t="s">
        <v>0</v>
      </c>
      <c r="B33" t="s">
        <v>465</v>
      </c>
      <c r="C33" t="s">
        <v>299</v>
      </c>
      <c r="D33" t="s">
        <v>90</v>
      </c>
      <c r="E33" t="s">
        <v>468</v>
      </c>
      <c r="F33" t="s">
        <v>303</v>
      </c>
      <c r="G33" t="s">
        <v>471</v>
      </c>
      <c r="H33" t="s">
        <v>308</v>
      </c>
      <c r="I33" t="s">
        <v>482</v>
      </c>
      <c r="J33" t="s">
        <v>284</v>
      </c>
      <c r="K33" t="s">
        <v>0</v>
      </c>
    </row>
    <row r="34" spans="1:11">
      <c r="A34" t="s">
        <v>459</v>
      </c>
      <c r="B34" t="s">
        <v>0</v>
      </c>
      <c r="C34" t="s">
        <v>300</v>
      </c>
      <c r="D34" t="s">
        <v>0</v>
      </c>
      <c r="E34" t="s">
        <v>0</v>
      </c>
      <c r="F34" t="s">
        <v>304</v>
      </c>
      <c r="G34" t="s">
        <v>0</v>
      </c>
      <c r="H34" t="s">
        <v>309</v>
      </c>
      <c r="I34" t="s">
        <v>0</v>
      </c>
      <c r="J34" t="s">
        <v>0</v>
      </c>
      <c r="K34" t="s">
        <v>0</v>
      </c>
    </row>
    <row r="35" spans="1:11">
      <c r="A35" t="s">
        <v>0</v>
      </c>
      <c r="B35" t="s">
        <v>0</v>
      </c>
      <c r="C35" t="s">
        <v>301</v>
      </c>
      <c r="D35" t="s">
        <v>0</v>
      </c>
      <c r="E35" t="s">
        <v>0</v>
      </c>
      <c r="F35" t="s">
        <v>305</v>
      </c>
      <c r="G35" t="s">
        <v>0</v>
      </c>
      <c r="H35" t="s">
        <v>310</v>
      </c>
      <c r="I35" t="s">
        <v>0</v>
      </c>
      <c r="J35" t="s">
        <v>0</v>
      </c>
      <c r="K35" t="s">
        <v>0</v>
      </c>
    </row>
    <row r="36" spans="1:11">
      <c r="A36" t="s">
        <v>457</v>
      </c>
      <c r="B36" t="s">
        <v>0</v>
      </c>
      <c r="C36" t="s">
        <v>0</v>
      </c>
      <c r="D36" t="s">
        <v>0</v>
      </c>
      <c r="E36" t="s">
        <v>0</v>
      </c>
      <c r="F36" t="s">
        <v>0</v>
      </c>
      <c r="G36" t="s">
        <v>0</v>
      </c>
      <c r="H36" t="s">
        <v>0</v>
      </c>
      <c r="I36" t="s">
        <v>0</v>
      </c>
      <c r="J36" t="s">
        <v>0</v>
      </c>
      <c r="K36" t="s">
        <v>502</v>
      </c>
    </row>
    <row r="37" spans="1:11">
      <c r="A37" t="s">
        <v>0</v>
      </c>
      <c r="B37" t="s">
        <v>0</v>
      </c>
      <c r="C37" t="s">
        <v>0</v>
      </c>
      <c r="D37" t="s">
        <v>0</v>
      </c>
      <c r="E37" t="s">
        <v>0</v>
      </c>
      <c r="F37" t="s">
        <v>0</v>
      </c>
      <c r="G37" t="s">
        <v>0</v>
      </c>
      <c r="H37" t="s">
        <v>0</v>
      </c>
      <c r="I37" t="s">
        <v>0</v>
      </c>
      <c r="J37" t="s">
        <v>0</v>
      </c>
      <c r="K37" t="s">
        <v>90</v>
      </c>
    </row>
    <row r="38" spans="1:11">
      <c r="A38" t="s">
        <v>380</v>
      </c>
      <c r="B38" t="s">
        <v>45</v>
      </c>
      <c r="C38" t="s">
        <v>45</v>
      </c>
      <c r="D38" t="s">
        <v>45</v>
      </c>
      <c r="E38" t="s">
        <v>45</v>
      </c>
      <c r="F38" t="s">
        <v>45</v>
      </c>
      <c r="G38" t="s">
        <v>45</v>
      </c>
      <c r="H38" t="s">
        <v>45</v>
      </c>
      <c r="I38" t="s">
        <v>45</v>
      </c>
      <c r="J38" t="s">
        <v>45</v>
      </c>
      <c r="K38" t="s">
        <v>45</v>
      </c>
    </row>
    <row r="39" spans="1:11">
      <c r="A39" t="s">
        <v>381</v>
      </c>
      <c r="B39" t="s">
        <v>44</v>
      </c>
      <c r="C39" t="s">
        <v>44</v>
      </c>
      <c r="D39" t="s">
        <v>45</v>
      </c>
      <c r="E39" t="s">
        <v>44</v>
      </c>
      <c r="F39" t="s">
        <v>44</v>
      </c>
      <c r="G39" t="s">
        <v>44</v>
      </c>
      <c r="H39" t="s">
        <v>44</v>
      </c>
      <c r="I39" t="s">
        <v>45</v>
      </c>
      <c r="J39" t="s">
        <v>44</v>
      </c>
      <c r="K39" t="s">
        <v>44</v>
      </c>
    </row>
    <row r="40" spans="1:11">
      <c r="A40" t="s">
        <v>85</v>
      </c>
      <c r="B40" t="s">
        <v>23</v>
      </c>
      <c r="C40" t="s">
        <v>23</v>
      </c>
      <c r="D40" t="s">
        <v>23</v>
      </c>
      <c r="E40" t="s">
        <v>23</v>
      </c>
      <c r="F40" t="s">
        <v>23</v>
      </c>
      <c r="G40" t="s">
        <v>23</v>
      </c>
      <c r="H40" t="s">
        <v>23</v>
      </c>
      <c r="I40" t="s">
        <v>23</v>
      </c>
      <c r="J40" t="s">
        <v>50</v>
      </c>
      <c r="K40" t="s">
        <v>23</v>
      </c>
    </row>
    <row r="41" spans="1:11">
      <c r="A41" t="s">
        <v>2</v>
      </c>
      <c r="B41" t="s">
        <v>93</v>
      </c>
      <c r="C41" t="s">
        <v>93</v>
      </c>
      <c r="D41" t="s">
        <v>93</v>
      </c>
      <c r="E41" t="s">
        <v>257</v>
      </c>
      <c r="F41" t="s">
        <v>257</v>
      </c>
      <c r="G41" t="s">
        <v>266</v>
      </c>
      <c r="H41" t="s">
        <v>266</v>
      </c>
      <c r="I41" t="s">
        <v>266</v>
      </c>
      <c r="J41" t="s">
        <v>266</v>
      </c>
      <c r="K41" t="s">
        <v>266</v>
      </c>
    </row>
    <row r="42" spans="1:11">
      <c r="A42" t="s">
        <v>232</v>
      </c>
      <c r="B42" t="s">
        <v>0</v>
      </c>
      <c r="C42" t="s">
        <v>0</v>
      </c>
      <c r="D42" t="s">
        <v>0</v>
      </c>
      <c r="E42" t="s">
        <v>0</v>
      </c>
      <c r="F42" t="s">
        <v>0</v>
      </c>
      <c r="G42" t="s">
        <v>472</v>
      </c>
      <c r="H42" t="s">
        <v>0</v>
      </c>
      <c r="I42" t="s">
        <v>483</v>
      </c>
      <c r="J42" t="s">
        <v>493</v>
      </c>
      <c r="K42" t="s">
        <v>503</v>
      </c>
    </row>
    <row r="43" spans="1:11">
      <c r="A43" t="s">
        <v>233</v>
      </c>
      <c r="B43" t="s">
        <v>0</v>
      </c>
      <c r="C43" t="s">
        <v>0</v>
      </c>
      <c r="D43" t="s">
        <v>0</v>
      </c>
      <c r="E43" t="s">
        <v>0</v>
      </c>
      <c r="F43" t="s">
        <v>0</v>
      </c>
      <c r="G43" t="s">
        <v>473</v>
      </c>
      <c r="H43" t="s">
        <v>0</v>
      </c>
      <c r="I43" t="s">
        <v>484</v>
      </c>
      <c r="J43" t="s">
        <v>494</v>
      </c>
      <c r="K43" t="s">
        <v>504</v>
      </c>
    </row>
    <row r="44" spans="1:11">
      <c r="A44" t="s">
        <v>234</v>
      </c>
      <c r="B44" t="s">
        <v>0</v>
      </c>
      <c r="C44" t="s">
        <v>0</v>
      </c>
      <c r="D44" t="s">
        <v>0</v>
      </c>
      <c r="E44" t="s">
        <v>0</v>
      </c>
      <c r="F44" t="s">
        <v>0</v>
      </c>
      <c r="G44" t="s">
        <v>474</v>
      </c>
      <c r="H44" t="s">
        <v>0</v>
      </c>
      <c r="I44" t="s">
        <v>485</v>
      </c>
      <c r="J44" t="s">
        <v>495</v>
      </c>
      <c r="K44" t="s">
        <v>505</v>
      </c>
    </row>
    <row r="45" spans="1:11">
      <c r="A45" t="s">
        <v>235</v>
      </c>
      <c r="B45" t="s">
        <v>0</v>
      </c>
      <c r="C45" t="s">
        <v>0</v>
      </c>
      <c r="D45" t="s">
        <v>0</v>
      </c>
      <c r="E45" t="s">
        <v>0</v>
      </c>
      <c r="F45" t="s">
        <v>0</v>
      </c>
      <c r="G45" t="s">
        <v>475</v>
      </c>
      <c r="H45" t="s">
        <v>0</v>
      </c>
      <c r="I45" t="s">
        <v>486</v>
      </c>
      <c r="J45" t="s">
        <v>496</v>
      </c>
      <c r="K45" t="s">
        <v>506</v>
      </c>
    </row>
    <row r="46" spans="1:11">
      <c r="A46" t="s">
        <v>236</v>
      </c>
      <c r="B46" t="s">
        <v>0</v>
      </c>
      <c r="C46" t="s">
        <v>0</v>
      </c>
      <c r="D46" t="s">
        <v>0</v>
      </c>
      <c r="E46" t="s">
        <v>0</v>
      </c>
      <c r="F46" t="s">
        <v>0</v>
      </c>
      <c r="G46" t="s">
        <v>476</v>
      </c>
      <c r="H46" t="s">
        <v>0</v>
      </c>
      <c r="I46" t="s">
        <v>487</v>
      </c>
      <c r="J46" t="s">
        <v>497</v>
      </c>
      <c r="K46" t="s">
        <v>507</v>
      </c>
    </row>
    <row r="47" spans="1:11">
      <c r="A47" t="s">
        <v>237</v>
      </c>
      <c r="B47" t="s">
        <v>0</v>
      </c>
      <c r="C47" t="s">
        <v>0</v>
      </c>
      <c r="D47" t="s">
        <v>0</v>
      </c>
      <c r="E47" t="s">
        <v>0</v>
      </c>
      <c r="F47" t="s">
        <v>0</v>
      </c>
      <c r="G47" t="s">
        <v>477</v>
      </c>
      <c r="H47" t="s">
        <v>0</v>
      </c>
      <c r="I47" t="s">
        <v>488</v>
      </c>
      <c r="J47" t="s">
        <v>498</v>
      </c>
      <c r="K47" t="s">
        <v>508</v>
      </c>
    </row>
    <row r="48" spans="1:11">
      <c r="A48" t="s">
        <v>238</v>
      </c>
      <c r="B48" t="s">
        <v>0</v>
      </c>
      <c r="C48" t="s">
        <v>0</v>
      </c>
      <c r="D48" t="s">
        <v>0</v>
      </c>
      <c r="E48" t="s">
        <v>0</v>
      </c>
      <c r="F48" t="s">
        <v>0</v>
      </c>
      <c r="G48" t="s">
        <v>478</v>
      </c>
      <c r="H48" t="s">
        <v>0</v>
      </c>
      <c r="I48" t="s">
        <v>489</v>
      </c>
      <c r="J48" t="s">
        <v>499</v>
      </c>
      <c r="K48" t="s">
        <v>509</v>
      </c>
    </row>
    <row r="49" spans="1:11">
      <c r="A49" t="s">
        <v>239</v>
      </c>
      <c r="B49" t="s">
        <v>0</v>
      </c>
      <c r="C49" t="s">
        <v>0</v>
      </c>
      <c r="D49" t="s">
        <v>0</v>
      </c>
      <c r="E49" t="s">
        <v>0</v>
      </c>
      <c r="F49" t="s">
        <v>0</v>
      </c>
      <c r="G49" t="s">
        <v>479</v>
      </c>
      <c r="H49" t="s">
        <v>0</v>
      </c>
      <c r="I49" t="s">
        <v>490</v>
      </c>
      <c r="J49" t="s">
        <v>500</v>
      </c>
      <c r="K49" t="s">
        <v>510</v>
      </c>
    </row>
    <row r="50" spans="1:11">
      <c r="A50" t="s">
        <v>240</v>
      </c>
      <c r="B50" t="s">
        <v>0</v>
      </c>
      <c r="C50" t="s">
        <v>0</v>
      </c>
      <c r="D50" t="s">
        <v>0</v>
      </c>
      <c r="E50" t="s">
        <v>0</v>
      </c>
      <c r="F50" t="s">
        <v>0</v>
      </c>
      <c r="G50" t="s">
        <v>480</v>
      </c>
      <c r="H50" t="s">
        <v>0</v>
      </c>
      <c r="I50" t="s">
        <v>491</v>
      </c>
      <c r="J50" t="s">
        <v>501</v>
      </c>
      <c r="K50" t="s">
        <v>511</v>
      </c>
    </row>
  </sheetData>
  <customSheetViews>
    <customSheetView guid="{9E197219-5595-9244-B857-7D15D52248D5}" state="hidden">
      <selection activeCell="D32" sqref="A1:XFD1048576"/>
    </customSheetView>
  </customSheetView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D10" sqref="D10"/>
    </sheetView>
  </sheetViews>
  <sheetFormatPr baseColWidth="10" defaultRowHeight="15" x14ac:dyDescent="0"/>
  <cols>
    <col min="1" max="1" width="58.5" bestFit="1" customWidth="1"/>
  </cols>
  <sheetData>
    <row r="1" spans="1:9">
      <c r="A1" t="s">
        <v>0</v>
      </c>
      <c r="B1" t="s">
        <v>3</v>
      </c>
      <c r="C1" t="s">
        <v>4</v>
      </c>
      <c r="D1" t="s">
        <v>5</v>
      </c>
      <c r="E1" t="s">
        <v>6</v>
      </c>
      <c r="F1" t="s">
        <v>7</v>
      </c>
      <c r="G1" t="s">
        <v>8</v>
      </c>
      <c r="H1" t="s">
        <v>9</v>
      </c>
      <c r="I1" t="s">
        <v>10</v>
      </c>
    </row>
    <row r="2" spans="1:9">
      <c r="A2" t="s">
        <v>315</v>
      </c>
      <c r="B2" t="s">
        <v>333</v>
      </c>
      <c r="C2" t="s">
        <v>336</v>
      </c>
      <c r="D2" t="s">
        <v>338</v>
      </c>
      <c r="E2" t="s">
        <v>0</v>
      </c>
      <c r="F2" t="s">
        <v>0</v>
      </c>
      <c r="G2" t="s">
        <v>0</v>
      </c>
      <c r="H2" t="s">
        <v>361</v>
      </c>
      <c r="I2" t="s">
        <v>0</v>
      </c>
    </row>
    <row r="3" spans="1:9">
      <c r="A3" t="s">
        <v>0</v>
      </c>
      <c r="B3" t="s">
        <v>334</v>
      </c>
      <c r="C3" t="s">
        <v>337</v>
      </c>
      <c r="D3" t="s">
        <v>339</v>
      </c>
      <c r="E3" t="s">
        <v>0</v>
      </c>
      <c r="F3" t="s">
        <v>0</v>
      </c>
      <c r="G3" t="s">
        <v>0</v>
      </c>
      <c r="H3" t="s">
        <v>362</v>
      </c>
      <c r="I3" t="s">
        <v>0</v>
      </c>
    </row>
    <row r="4" spans="1:9">
      <c r="A4" t="s">
        <v>316</v>
      </c>
      <c r="B4" t="s">
        <v>0</v>
      </c>
      <c r="C4" t="s">
        <v>0</v>
      </c>
      <c r="D4" t="s">
        <v>0</v>
      </c>
      <c r="E4" t="s">
        <v>336</v>
      </c>
      <c r="F4" t="s">
        <v>343</v>
      </c>
      <c r="G4" t="s">
        <v>346</v>
      </c>
      <c r="H4" t="s">
        <v>0</v>
      </c>
      <c r="I4" t="s">
        <v>365</v>
      </c>
    </row>
    <row r="5" spans="1:9">
      <c r="A5" t="s">
        <v>0</v>
      </c>
      <c r="B5" t="s">
        <v>0</v>
      </c>
      <c r="C5" t="s">
        <v>0</v>
      </c>
      <c r="D5" t="s">
        <v>0</v>
      </c>
      <c r="E5" t="s">
        <v>95</v>
      </c>
      <c r="F5" t="s">
        <v>145</v>
      </c>
      <c r="G5" t="s">
        <v>347</v>
      </c>
      <c r="H5" t="s">
        <v>0</v>
      </c>
      <c r="I5" t="s">
        <v>160</v>
      </c>
    </row>
    <row r="6" spans="1:9">
      <c r="A6" t="s">
        <v>317</v>
      </c>
      <c r="B6" t="s">
        <v>0</v>
      </c>
      <c r="C6" t="s">
        <v>0</v>
      </c>
      <c r="D6" t="s">
        <v>0</v>
      </c>
      <c r="E6" t="s">
        <v>341</v>
      </c>
      <c r="F6" t="s">
        <v>108</v>
      </c>
      <c r="G6" t="s">
        <v>348</v>
      </c>
      <c r="H6" t="s">
        <v>0</v>
      </c>
      <c r="I6" t="s">
        <v>195</v>
      </c>
    </row>
    <row r="7" spans="1:9">
      <c r="A7" t="s">
        <v>0</v>
      </c>
      <c r="B7" t="s">
        <v>0</v>
      </c>
      <c r="C7" t="s">
        <v>0</v>
      </c>
      <c r="D7" t="s">
        <v>0</v>
      </c>
      <c r="E7" t="s">
        <v>174</v>
      </c>
      <c r="F7" t="s">
        <v>189</v>
      </c>
      <c r="G7" t="s">
        <v>189</v>
      </c>
      <c r="H7" t="s">
        <v>0</v>
      </c>
      <c r="I7" t="s">
        <v>178</v>
      </c>
    </row>
    <row r="8" spans="1:9">
      <c r="A8" t="s">
        <v>318</v>
      </c>
      <c r="B8" t="s">
        <v>0</v>
      </c>
      <c r="C8" t="s">
        <v>0</v>
      </c>
      <c r="D8" t="s">
        <v>0</v>
      </c>
      <c r="E8" t="s">
        <v>181</v>
      </c>
      <c r="F8" t="s">
        <v>344</v>
      </c>
      <c r="G8" t="s">
        <v>341</v>
      </c>
      <c r="H8" t="s">
        <v>0</v>
      </c>
      <c r="I8" t="s">
        <v>366</v>
      </c>
    </row>
    <row r="9" spans="1:9">
      <c r="A9" t="s">
        <v>0</v>
      </c>
      <c r="B9" t="s">
        <v>0</v>
      </c>
      <c r="C9" t="s">
        <v>0</v>
      </c>
      <c r="D9" t="s">
        <v>0</v>
      </c>
      <c r="E9" t="s">
        <v>122</v>
      </c>
      <c r="F9" t="s">
        <v>345</v>
      </c>
      <c r="G9" t="s">
        <v>349</v>
      </c>
      <c r="H9" t="s">
        <v>0</v>
      </c>
      <c r="I9" t="s">
        <v>367</v>
      </c>
    </row>
    <row r="10" spans="1:9">
      <c r="A10" t="s">
        <v>319</v>
      </c>
      <c r="B10" t="s">
        <v>45</v>
      </c>
      <c r="C10" t="s">
        <v>45</v>
      </c>
      <c r="D10" t="s">
        <v>45</v>
      </c>
      <c r="E10" t="s">
        <v>45</v>
      </c>
      <c r="F10" t="s">
        <v>45</v>
      </c>
      <c r="G10" t="s">
        <v>45</v>
      </c>
      <c r="H10" t="s">
        <v>45</v>
      </c>
      <c r="I10" t="s">
        <v>45</v>
      </c>
    </row>
    <row r="11" spans="1:9">
      <c r="A11" t="s">
        <v>320</v>
      </c>
      <c r="B11" t="s">
        <v>44</v>
      </c>
      <c r="C11" t="s">
        <v>45</v>
      </c>
      <c r="D11" t="s">
        <v>45</v>
      </c>
      <c r="E11" t="s">
        <v>44</v>
      </c>
      <c r="F11" t="s">
        <v>45</v>
      </c>
      <c r="G11" t="s">
        <v>45</v>
      </c>
      <c r="H11" t="s">
        <v>45</v>
      </c>
      <c r="I11" t="s">
        <v>45</v>
      </c>
    </row>
    <row r="12" spans="1:9">
      <c r="A12" t="s">
        <v>453</v>
      </c>
      <c r="B12" t="s">
        <v>44</v>
      </c>
      <c r="C12" t="s">
        <v>44</v>
      </c>
      <c r="D12" t="s">
        <v>45</v>
      </c>
      <c r="E12" t="s">
        <v>44</v>
      </c>
      <c r="F12" t="s">
        <v>44</v>
      </c>
      <c r="G12" t="s">
        <v>45</v>
      </c>
      <c r="H12" t="s">
        <v>45</v>
      </c>
      <c r="I12" t="s">
        <v>45</v>
      </c>
    </row>
    <row r="13" spans="1:9">
      <c r="A13" t="s">
        <v>2</v>
      </c>
      <c r="B13" t="s">
        <v>335</v>
      </c>
      <c r="C13" t="s">
        <v>335</v>
      </c>
      <c r="D13" t="s">
        <v>335</v>
      </c>
      <c r="E13" t="s">
        <v>342</v>
      </c>
      <c r="F13" t="s">
        <v>342</v>
      </c>
      <c r="G13" t="s">
        <v>342</v>
      </c>
      <c r="H13" t="s">
        <v>335</v>
      </c>
      <c r="I13" t="s">
        <v>342</v>
      </c>
    </row>
    <row r="14" spans="1:9">
      <c r="A14" t="s">
        <v>321</v>
      </c>
      <c r="B14" t="s">
        <v>0</v>
      </c>
      <c r="C14" t="s">
        <v>0</v>
      </c>
      <c r="D14" t="s">
        <v>0</v>
      </c>
      <c r="E14" t="s">
        <v>0</v>
      </c>
      <c r="F14" t="s">
        <v>0</v>
      </c>
      <c r="G14" t="s">
        <v>340</v>
      </c>
      <c r="H14" t="s">
        <v>0</v>
      </c>
      <c r="I14" t="s">
        <v>363</v>
      </c>
    </row>
    <row r="15" spans="1:9">
      <c r="A15" t="s">
        <v>322</v>
      </c>
      <c r="B15" t="s">
        <v>0</v>
      </c>
      <c r="C15" t="s">
        <v>0</v>
      </c>
      <c r="D15" t="s">
        <v>0</v>
      </c>
      <c r="E15" t="s">
        <v>0</v>
      </c>
      <c r="F15" t="s">
        <v>0</v>
      </c>
      <c r="G15" t="s">
        <v>350</v>
      </c>
      <c r="H15" t="s">
        <v>0</v>
      </c>
      <c r="I15" t="s">
        <v>368</v>
      </c>
    </row>
    <row r="16" spans="1:9">
      <c r="A16" t="s">
        <v>323</v>
      </c>
      <c r="B16" t="s">
        <v>0</v>
      </c>
      <c r="C16" t="s">
        <v>0</v>
      </c>
      <c r="D16" t="s">
        <v>0</v>
      </c>
      <c r="E16" t="s">
        <v>0</v>
      </c>
      <c r="F16" t="s">
        <v>0</v>
      </c>
      <c r="G16" t="s">
        <v>351</v>
      </c>
      <c r="H16" t="s">
        <v>0</v>
      </c>
      <c r="I16" t="s">
        <v>364</v>
      </c>
    </row>
    <row r="17" spans="1:9">
      <c r="A17" t="s">
        <v>324</v>
      </c>
      <c r="B17" t="s">
        <v>0</v>
      </c>
      <c r="C17" t="s">
        <v>0</v>
      </c>
      <c r="D17" t="s">
        <v>0</v>
      </c>
      <c r="E17" t="s">
        <v>0</v>
      </c>
      <c r="F17" t="s">
        <v>0</v>
      </c>
      <c r="G17" t="s">
        <v>352</v>
      </c>
      <c r="H17" t="s">
        <v>0</v>
      </c>
      <c r="I17" t="s">
        <v>369</v>
      </c>
    </row>
    <row r="18" spans="1:9">
      <c r="A18" t="s">
        <v>325</v>
      </c>
      <c r="B18" t="s">
        <v>0</v>
      </c>
      <c r="C18" t="s">
        <v>0</v>
      </c>
      <c r="D18" t="s">
        <v>0</v>
      </c>
      <c r="E18" t="s">
        <v>0</v>
      </c>
      <c r="F18" t="s">
        <v>0</v>
      </c>
      <c r="G18" t="s">
        <v>353</v>
      </c>
      <c r="H18" t="s">
        <v>0</v>
      </c>
      <c r="I18" t="s">
        <v>370</v>
      </c>
    </row>
    <row r="19" spans="1:9">
      <c r="A19" t="s">
        <v>326</v>
      </c>
      <c r="B19" t="s">
        <v>0</v>
      </c>
      <c r="C19" t="s">
        <v>0</v>
      </c>
      <c r="D19" t="s">
        <v>0</v>
      </c>
      <c r="E19" t="s">
        <v>0</v>
      </c>
      <c r="F19" t="s">
        <v>0</v>
      </c>
      <c r="G19" t="s">
        <v>354</v>
      </c>
      <c r="H19" t="s">
        <v>0</v>
      </c>
      <c r="I19" t="s">
        <v>371</v>
      </c>
    </row>
    <row r="20" spans="1:9">
      <c r="A20" t="s">
        <v>327</v>
      </c>
      <c r="B20" t="s">
        <v>0</v>
      </c>
      <c r="C20" t="s">
        <v>0</v>
      </c>
      <c r="D20" t="s">
        <v>0</v>
      </c>
      <c r="E20" t="s">
        <v>0</v>
      </c>
      <c r="F20" t="s">
        <v>0</v>
      </c>
      <c r="G20" t="s">
        <v>355</v>
      </c>
      <c r="H20" t="s">
        <v>0</v>
      </c>
      <c r="I20" t="s">
        <v>372</v>
      </c>
    </row>
    <row r="21" spans="1:9">
      <c r="A21" t="s">
        <v>328</v>
      </c>
      <c r="B21" t="s">
        <v>0</v>
      </c>
      <c r="C21" t="s">
        <v>0</v>
      </c>
      <c r="D21" t="s">
        <v>0</v>
      </c>
      <c r="E21" t="s">
        <v>0</v>
      </c>
      <c r="F21" t="s">
        <v>0</v>
      </c>
      <c r="G21" t="s">
        <v>356</v>
      </c>
      <c r="H21" t="s">
        <v>0</v>
      </c>
      <c r="I21" t="s">
        <v>373</v>
      </c>
    </row>
    <row r="22" spans="1:9">
      <c r="A22" t="s">
        <v>329</v>
      </c>
      <c r="B22" t="s">
        <v>0</v>
      </c>
      <c r="C22" t="s">
        <v>0</v>
      </c>
      <c r="D22" t="s">
        <v>0</v>
      </c>
      <c r="E22" t="s">
        <v>0</v>
      </c>
      <c r="F22" t="s">
        <v>0</v>
      </c>
      <c r="G22" t="s">
        <v>357</v>
      </c>
      <c r="H22" t="s">
        <v>0</v>
      </c>
      <c r="I22" t="s">
        <v>374</v>
      </c>
    </row>
    <row r="23" spans="1:9">
      <c r="A23" t="s">
        <v>330</v>
      </c>
      <c r="B23" t="s">
        <v>0</v>
      </c>
      <c r="C23" t="s">
        <v>0</v>
      </c>
      <c r="D23" t="s">
        <v>0</v>
      </c>
      <c r="E23" t="s">
        <v>0</v>
      </c>
      <c r="F23" t="s">
        <v>0</v>
      </c>
      <c r="G23" t="s">
        <v>358</v>
      </c>
      <c r="H23" t="s">
        <v>0</v>
      </c>
      <c r="I23" t="s">
        <v>375</v>
      </c>
    </row>
    <row r="24" spans="1:9">
      <c r="A24" t="s">
        <v>331</v>
      </c>
      <c r="B24" t="s">
        <v>0</v>
      </c>
      <c r="C24" t="s">
        <v>0</v>
      </c>
      <c r="D24" t="s">
        <v>0</v>
      </c>
      <c r="E24" t="s">
        <v>0</v>
      </c>
      <c r="F24" t="s">
        <v>0</v>
      </c>
      <c r="G24" t="s">
        <v>359</v>
      </c>
      <c r="H24" t="s">
        <v>0</v>
      </c>
      <c r="I24" t="s">
        <v>376</v>
      </c>
    </row>
    <row r="25" spans="1:9">
      <c r="A25" t="s">
        <v>332</v>
      </c>
      <c r="B25" t="s">
        <v>0</v>
      </c>
      <c r="C25" t="s">
        <v>0</v>
      </c>
      <c r="D25" t="s">
        <v>0</v>
      </c>
      <c r="E25" t="s">
        <v>0</v>
      </c>
      <c r="F25" t="s">
        <v>0</v>
      </c>
      <c r="G25" t="s">
        <v>360</v>
      </c>
      <c r="H25" t="s">
        <v>0</v>
      </c>
      <c r="I25" t="s">
        <v>377</v>
      </c>
    </row>
  </sheetData>
  <customSheetViews>
    <customSheetView guid="{9E197219-5595-9244-B857-7D15D52248D5}" state="hidden">
      <selection activeCell="A14" sqref="A14:J28"/>
      <pageSetup orientation="portrait" horizontalDpi="4294967292" verticalDpi="4294967292"/>
    </customSheetView>
  </customSheetView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baseColWidth="10" defaultColWidth="8.83203125" defaultRowHeight="15" x14ac:dyDescent="0"/>
  <sheetData>
    <row r="1" spans="1:4">
      <c r="A1" t="s">
        <v>311</v>
      </c>
      <c r="B1" t="s">
        <v>312</v>
      </c>
      <c r="C1" t="s">
        <v>313</v>
      </c>
      <c r="D1" t="s">
        <v>314</v>
      </c>
    </row>
    <row r="2" spans="1:4">
      <c r="A2">
        <v>1991</v>
      </c>
      <c r="B2">
        <v>17042580</v>
      </c>
      <c r="C2">
        <v>71978592</v>
      </c>
      <c r="D2">
        <v>89021168</v>
      </c>
    </row>
    <row r="3" spans="1:4">
      <c r="A3">
        <v>1992</v>
      </c>
      <c r="B3">
        <v>16922108</v>
      </c>
      <c r="C3">
        <v>72715952</v>
      </c>
      <c r="D3">
        <v>89638064</v>
      </c>
    </row>
    <row r="4" spans="1:4">
      <c r="A4">
        <v>1993</v>
      </c>
      <c r="B4">
        <v>16872656</v>
      </c>
      <c r="C4">
        <v>74659840</v>
      </c>
      <c r="D4">
        <v>91532496</v>
      </c>
    </row>
    <row r="5" spans="1:4">
      <c r="A5">
        <v>1994</v>
      </c>
      <c r="B5">
        <v>16773481</v>
      </c>
      <c r="C5">
        <v>76642344</v>
      </c>
      <c r="D5">
        <v>93415824</v>
      </c>
    </row>
    <row r="6" spans="1:4">
      <c r="A6">
        <v>1995</v>
      </c>
      <c r="B6">
        <v>17247520</v>
      </c>
      <c r="C6">
        <v>79643864</v>
      </c>
      <c r="D6">
        <v>96891384</v>
      </c>
    </row>
    <row r="7" spans="1:4">
      <c r="A7">
        <v>1996</v>
      </c>
      <c r="B7">
        <v>17165926</v>
      </c>
      <c r="C7">
        <v>81585560</v>
      </c>
      <c r="D7">
        <v>98751488</v>
      </c>
    </row>
    <row r="8" spans="1:4">
      <c r="A8">
        <v>1997</v>
      </c>
      <c r="B8">
        <v>17341220</v>
      </c>
      <c r="C8">
        <v>84596200</v>
      </c>
      <c r="D8">
        <v>101937424</v>
      </c>
    </row>
    <row r="9" spans="1:4">
      <c r="A9">
        <v>1998</v>
      </c>
      <c r="B9">
        <v>17550586</v>
      </c>
      <c r="C9">
        <v>86648144</v>
      </c>
      <c r="D9">
        <v>104198736</v>
      </c>
    </row>
    <row r="10" spans="1:4">
      <c r="A10">
        <v>1999</v>
      </c>
      <c r="B10">
        <v>17244880</v>
      </c>
      <c r="C10">
        <v>89389112</v>
      </c>
      <c r="D10">
        <v>106633992</v>
      </c>
    </row>
    <row r="11" spans="1:4">
      <c r="A11">
        <v>2000</v>
      </c>
      <c r="B11">
        <v>17100378</v>
      </c>
      <c r="C11">
        <v>92710824</v>
      </c>
      <c r="D11">
        <v>109811208</v>
      </c>
    </row>
    <row r="12" spans="1:4">
      <c r="A12">
        <v>2001</v>
      </c>
      <c r="B12">
        <v>16571367</v>
      </c>
      <c r="C12">
        <v>94238832</v>
      </c>
      <c r="D12">
        <v>110810200</v>
      </c>
    </row>
    <row r="13" spans="1:4">
      <c r="A13">
        <v>2002</v>
      </c>
      <c r="B13">
        <v>14974911</v>
      </c>
      <c r="C13">
        <v>93266768</v>
      </c>
      <c r="D13">
        <v>108241680</v>
      </c>
    </row>
    <row r="14" spans="1:4">
      <c r="A14">
        <v>2003</v>
      </c>
      <c r="B14">
        <v>14716055</v>
      </c>
      <c r="C14">
        <v>95098248</v>
      </c>
      <c r="D14">
        <v>109814304</v>
      </c>
    </row>
    <row r="15" spans="1:4">
      <c r="A15">
        <v>2004</v>
      </c>
      <c r="B15">
        <v>14411009</v>
      </c>
      <c r="C15">
        <v>97084272</v>
      </c>
      <c r="D15">
        <v>111495288</v>
      </c>
    </row>
    <row r="16" spans="1:4">
      <c r="A16">
        <v>2005</v>
      </c>
      <c r="B16">
        <v>14256567</v>
      </c>
      <c r="C16">
        <v>98476120</v>
      </c>
      <c r="D16">
        <v>112732688</v>
      </c>
    </row>
    <row r="17" spans="1:4">
      <c r="A17">
        <v>2006</v>
      </c>
      <c r="B17">
        <v>14218643</v>
      </c>
      <c r="C17">
        <v>102017032</v>
      </c>
      <c r="D17">
        <v>116235680</v>
      </c>
    </row>
    <row r="18" spans="1:4">
      <c r="A18">
        <v>2007</v>
      </c>
      <c r="B18">
        <v>13903737</v>
      </c>
      <c r="C18">
        <v>102797464</v>
      </c>
      <c r="D18">
        <v>116701200</v>
      </c>
    </row>
    <row r="19" spans="1:4">
      <c r="A19">
        <v>2008</v>
      </c>
      <c r="B19">
        <v>13672129</v>
      </c>
      <c r="C19">
        <v>103545416</v>
      </c>
      <c r="D19">
        <v>117217544</v>
      </c>
    </row>
    <row r="20" spans="1:4">
      <c r="A20">
        <v>2009</v>
      </c>
      <c r="B20">
        <v>12142918</v>
      </c>
      <c r="C20">
        <v>98722960</v>
      </c>
      <c r="D20">
        <v>110865880</v>
      </c>
    </row>
    <row r="21" spans="1:4">
      <c r="A21">
        <v>2010</v>
      </c>
      <c r="B21">
        <v>11328412</v>
      </c>
      <c r="C21">
        <v>97013336</v>
      </c>
      <c r="D21">
        <v>108341744</v>
      </c>
    </row>
    <row r="22" spans="1:4">
      <c r="A22">
        <v>2011</v>
      </c>
      <c r="B22">
        <v>11419671</v>
      </c>
      <c r="C22">
        <v>98269416</v>
      </c>
      <c r="D22">
        <v>109689088</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160" zoomScaleNormal="160" zoomScalePageLayoutView="160" workbookViewId="0">
      <selection activeCell="G12" sqref="G12"/>
    </sheetView>
  </sheetViews>
  <sheetFormatPr baseColWidth="10" defaultRowHeight="14" x14ac:dyDescent="0"/>
  <cols>
    <col min="1" max="1" width="22.5" style="2" customWidth="1"/>
    <col min="2" max="4" width="7.33203125" style="2" customWidth="1"/>
    <col min="5" max="9" width="8.1640625" style="2" customWidth="1"/>
    <col min="10" max="16384" width="10.83203125" style="2"/>
  </cols>
  <sheetData>
    <row r="1" spans="1:9">
      <c r="A1" s="80" t="s">
        <v>522</v>
      </c>
      <c r="B1" s="80"/>
      <c r="C1" s="80"/>
      <c r="D1" s="80"/>
      <c r="E1" s="80"/>
      <c r="F1" s="80"/>
      <c r="G1" s="80"/>
      <c r="H1" s="80"/>
      <c r="I1" s="80"/>
    </row>
    <row r="2" spans="1:9">
      <c r="A2" s="81" t="s">
        <v>543</v>
      </c>
      <c r="B2" s="81"/>
      <c r="C2" s="81"/>
      <c r="D2" s="81"/>
      <c r="E2" s="81"/>
      <c r="F2" s="81"/>
      <c r="G2" s="81"/>
      <c r="H2" s="81"/>
      <c r="I2" s="81"/>
    </row>
    <row r="3" spans="1:9" ht="5" customHeight="1"/>
    <row r="4" spans="1:9" ht="14" customHeight="1">
      <c r="A4" s="4"/>
      <c r="B4" s="84" t="s">
        <v>24</v>
      </c>
      <c r="C4" s="84"/>
      <c r="D4" s="84"/>
      <c r="E4" s="84"/>
      <c r="F4" s="83" t="s">
        <v>25</v>
      </c>
      <c r="G4" s="83"/>
      <c r="H4" s="83"/>
      <c r="I4" s="83"/>
    </row>
    <row r="5" spans="1:9" ht="14" customHeight="1">
      <c r="A5" s="2" t="s">
        <v>0</v>
      </c>
      <c r="B5" s="84" t="s">
        <v>23</v>
      </c>
      <c r="C5" s="84"/>
      <c r="D5" s="84"/>
      <c r="E5" s="41" t="s">
        <v>50</v>
      </c>
      <c r="F5" s="8" t="s">
        <v>19</v>
      </c>
      <c r="G5" s="8" t="s">
        <v>20</v>
      </c>
      <c r="H5" s="8" t="s">
        <v>21</v>
      </c>
      <c r="I5" s="8" t="s">
        <v>23</v>
      </c>
    </row>
    <row r="6" spans="1:9">
      <c r="A6" s="4"/>
      <c r="B6" s="60" t="s">
        <v>3</v>
      </c>
      <c r="C6" s="60" t="s">
        <v>4</v>
      </c>
      <c r="D6" s="60" t="s">
        <v>5</v>
      </c>
      <c r="E6" s="60" t="s">
        <v>6</v>
      </c>
      <c r="F6" s="60" t="s">
        <v>7</v>
      </c>
      <c r="G6" s="60" t="s">
        <v>8</v>
      </c>
      <c r="H6" s="60" t="str">
        <f>"(7)"</f>
        <v>(7)</v>
      </c>
      <c r="I6" s="60" t="str">
        <f>"(8)"</f>
        <v>(8)</v>
      </c>
    </row>
    <row r="7" spans="1:9" ht="5" customHeight="1">
      <c r="A7" s="68"/>
      <c r="B7" s="66"/>
      <c r="C7" s="66"/>
      <c r="D7" s="66"/>
      <c r="E7" s="66"/>
      <c r="F7" s="66"/>
      <c r="G7" s="66"/>
      <c r="H7" s="66"/>
      <c r="I7" s="66"/>
    </row>
    <row r="8" spans="1:9" ht="5" customHeight="1">
      <c r="A8" s="4"/>
      <c r="B8" s="60"/>
      <c r="C8" s="60"/>
      <c r="D8" s="60"/>
      <c r="E8" s="60"/>
      <c r="F8" s="60"/>
      <c r="G8" s="60"/>
      <c r="H8" s="60"/>
      <c r="I8" s="60"/>
    </row>
    <row r="9" spans="1:9">
      <c r="A9" s="85" t="s">
        <v>78</v>
      </c>
      <c r="B9" s="60" t="str">
        <f>Tab2_Raw!B3</f>
        <v/>
      </c>
      <c r="C9" s="60" t="str">
        <f>Tab2_Raw!C3</f>
        <v>-0.81***</v>
      </c>
      <c r="D9" s="60" t="str">
        <f>Tab2_Raw!D3</f>
        <v>-1.30***</v>
      </c>
      <c r="E9" s="60" t="str">
        <f>Tab2_Raw!E3</f>
        <v>-1.24***</v>
      </c>
      <c r="F9" s="60" t="str">
        <f>Tab2_Raw!F3</f>
        <v>-2.30**</v>
      </c>
      <c r="G9" s="60" t="str">
        <f>Tab2_Raw!G3</f>
        <v>-1.16***</v>
      </c>
      <c r="H9" s="60" t="str">
        <f>Tab2_Raw!H3</f>
        <v>-1.12***</v>
      </c>
      <c r="I9" s="60" t="str">
        <f>Tab2_Raw!I3</f>
        <v>-1.49***</v>
      </c>
    </row>
    <row r="10" spans="1:9">
      <c r="A10" s="85"/>
      <c r="B10" s="60" t="str">
        <f>Tab2_Raw!B4</f>
        <v/>
      </c>
      <c r="C10" s="60" t="str">
        <f>Tab2_Raw!C4</f>
        <v>(0.16)</v>
      </c>
      <c r="D10" s="60" t="str">
        <f>Tab2_Raw!D4</f>
        <v>(0.41)</v>
      </c>
      <c r="E10" s="60" t="str">
        <f>Tab2_Raw!E4</f>
        <v>(0.37)</v>
      </c>
      <c r="F10" s="60" t="str">
        <f>Tab2_Raw!F4</f>
        <v>(1.12)</v>
      </c>
      <c r="G10" s="60" t="str">
        <f>Tab2_Raw!G4</f>
        <v>(0.37)</v>
      </c>
      <c r="H10" s="60" t="str">
        <f>Tab2_Raw!H4</f>
        <v>(0.34)</v>
      </c>
      <c r="I10" s="60" t="str">
        <f>Tab2_Raw!I4</f>
        <v>(0.47)</v>
      </c>
    </row>
    <row r="11" spans="1:9">
      <c r="A11" s="2" t="s">
        <v>18</v>
      </c>
      <c r="B11" s="60" t="str">
        <f>Tab2_Raw!B5</f>
        <v>-0.30</v>
      </c>
      <c r="C11" s="60" t="str">
        <f>Tab2_Raw!C5</f>
        <v>-0.08</v>
      </c>
      <c r="D11" s="60" t="str">
        <f>Tab2_Raw!D5</f>
        <v>0.05</v>
      </c>
      <c r="E11" s="60" t="str">
        <f>Tab2_Raw!E5</f>
        <v>0.04</v>
      </c>
      <c r="F11" s="60" t="str">
        <f>Tab2_Raw!F5</f>
        <v/>
      </c>
      <c r="G11" s="60" t="str">
        <f>Tab2_Raw!G5</f>
        <v/>
      </c>
      <c r="H11" s="60" t="str">
        <f>Tab2_Raw!H5</f>
        <v/>
      </c>
      <c r="I11" s="60" t="str">
        <f>Tab2_Raw!I5</f>
        <v/>
      </c>
    </row>
    <row r="12" spans="1:9">
      <c r="A12" s="2" t="s">
        <v>0</v>
      </c>
      <c r="B12" s="1" t="str">
        <f>Tab2_Raw!B6</f>
        <v>(0.37)</v>
      </c>
      <c r="C12" s="1" t="str">
        <f>Tab2_Raw!C6</f>
        <v>(0.36)</v>
      </c>
      <c r="D12" s="1" t="str">
        <f>Tab2_Raw!D6</f>
        <v>(0.36)</v>
      </c>
      <c r="E12" s="1" t="str">
        <f>Tab2_Raw!E6</f>
        <v>(0.36)</v>
      </c>
      <c r="F12" s="1" t="str">
        <f>Tab2_Raw!F6</f>
        <v/>
      </c>
      <c r="G12" s="1" t="str">
        <f>Tab2_Raw!G6</f>
        <v/>
      </c>
      <c r="H12" s="1" t="str">
        <f>Tab2_Raw!H6</f>
        <v/>
      </c>
      <c r="I12" s="1" t="str">
        <f>Tab2_Raw!I6</f>
        <v/>
      </c>
    </row>
    <row r="13" spans="1:9">
      <c r="A13" s="2" t="s">
        <v>11</v>
      </c>
      <c r="B13" s="1" t="str">
        <f>Tab2_Raw!B7</f>
        <v>-4.32***</v>
      </c>
      <c r="C13" s="1" t="str">
        <f>Tab2_Raw!C7</f>
        <v>-3.79***</v>
      </c>
      <c r="D13" s="1" t="str">
        <f>Tab2_Raw!D7</f>
        <v>-3.46***</v>
      </c>
      <c r="E13" s="1" t="str">
        <f>Tab2_Raw!E7</f>
        <v/>
      </c>
      <c r="F13" s="1" t="str">
        <f>Tab2_Raw!F7</f>
        <v/>
      </c>
      <c r="G13" s="1" t="str">
        <f>Tab2_Raw!G7</f>
        <v/>
      </c>
      <c r="H13" s="1" t="str">
        <f>Tab2_Raw!H7</f>
        <v/>
      </c>
      <c r="I13" s="1" t="str">
        <f>Tab2_Raw!I7</f>
        <v/>
      </c>
    </row>
    <row r="14" spans="1:9">
      <c r="A14" s="2" t="s">
        <v>0</v>
      </c>
      <c r="B14" s="1" t="str">
        <f>Tab2_Raw!B8</f>
        <v>(0.37)</v>
      </c>
      <c r="C14" s="1" t="str">
        <f>Tab2_Raw!C8</f>
        <v>(0.33)</v>
      </c>
      <c r="D14" s="1" t="str">
        <f>Tab2_Raw!D8</f>
        <v>(0.33)</v>
      </c>
      <c r="E14" s="1" t="str">
        <f>Tab2_Raw!E8</f>
        <v/>
      </c>
      <c r="F14" s="1" t="str">
        <f>Tab2_Raw!F8</f>
        <v/>
      </c>
      <c r="G14" s="1" t="str">
        <f>Tab2_Raw!G8</f>
        <v/>
      </c>
      <c r="H14" s="1" t="str">
        <f>Tab2_Raw!H8</f>
        <v/>
      </c>
      <c r="I14" s="1" t="str">
        <f>Tab2_Raw!I8</f>
        <v/>
      </c>
    </row>
    <row r="15" spans="1:9">
      <c r="A15" s="2" t="s">
        <v>49</v>
      </c>
      <c r="B15" s="1" t="str">
        <f>Tab2_Raw!B9</f>
        <v/>
      </c>
      <c r="C15" s="1" t="str">
        <f>Tab2_Raw!C9</f>
        <v/>
      </c>
      <c r="D15" s="1" t="str">
        <f>Tab2_Raw!D9</f>
        <v/>
      </c>
      <c r="E15" s="1" t="str">
        <f>Tab2_Raw!E9</f>
        <v>-2.58***</v>
      </c>
      <c r="F15" s="1" t="str">
        <f>Tab2_Raw!F9</f>
        <v/>
      </c>
      <c r="G15" s="1" t="str">
        <f>Tab2_Raw!G9</f>
        <v/>
      </c>
      <c r="H15" s="1" t="str">
        <f>Tab2_Raw!H9</f>
        <v/>
      </c>
      <c r="I15" s="1" t="str">
        <f>Tab2_Raw!I9</f>
        <v/>
      </c>
    </row>
    <row r="16" spans="1:9">
      <c r="B16" s="1" t="str">
        <f>Tab2_Raw!B10</f>
        <v/>
      </c>
      <c r="C16" s="1" t="str">
        <f>Tab2_Raw!C10</f>
        <v/>
      </c>
      <c r="D16" s="1" t="str">
        <f>Tab2_Raw!D10</f>
        <v/>
      </c>
      <c r="E16" s="1" t="str">
        <f>Tab2_Raw!E10</f>
        <v>(0.38)</v>
      </c>
      <c r="F16" s="1" t="str">
        <f>Tab2_Raw!F10</f>
        <v/>
      </c>
      <c r="G16" s="1" t="str">
        <f>Tab2_Raw!G10</f>
        <v/>
      </c>
      <c r="H16" s="1" t="str">
        <f>Tab2_Raw!H10</f>
        <v/>
      </c>
      <c r="I16" s="1" t="str">
        <f>Tab2_Raw!I10</f>
        <v/>
      </c>
    </row>
    <row r="17" spans="1:9">
      <c r="A17" s="2" t="s">
        <v>1</v>
      </c>
      <c r="B17" s="1" t="str">
        <f>Tab2_Raw!B11</f>
        <v/>
      </c>
      <c r="C17" s="1" t="str">
        <f>Tab2_Raw!C11</f>
        <v/>
      </c>
      <c r="D17" s="1" t="str">
        <f>Tab2_Raw!D11</f>
        <v/>
      </c>
      <c r="E17" s="1" t="str">
        <f>Tab2_Raw!E11</f>
        <v/>
      </c>
      <c r="F17" s="1" t="str">
        <f>Tab2_Raw!F11</f>
        <v>0.32</v>
      </c>
      <c r="G17" s="1" t="str">
        <f>Tab2_Raw!G11</f>
        <v>-3.55***</v>
      </c>
      <c r="H17" s="1" t="str">
        <f>Tab2_Raw!H11</f>
        <v>-2.68***</v>
      </c>
      <c r="I17" s="1" t="str">
        <f>Tab2_Raw!I11</f>
        <v>-1.96***</v>
      </c>
    </row>
    <row r="18" spans="1:9">
      <c r="A18" s="2" t="s">
        <v>0</v>
      </c>
      <c r="B18" s="1" t="str">
        <f>Tab2_Raw!B12</f>
        <v/>
      </c>
      <c r="C18" s="1" t="str">
        <f>Tab2_Raw!C12</f>
        <v/>
      </c>
      <c r="D18" s="1" t="str">
        <f>Tab2_Raw!D12</f>
        <v/>
      </c>
      <c r="E18" s="1" t="str">
        <f>Tab2_Raw!E12</f>
        <v/>
      </c>
      <c r="F18" s="1" t="str">
        <f>Tab2_Raw!F12</f>
        <v>(0.43)</v>
      </c>
      <c r="G18" s="1" t="str">
        <f>Tab2_Raw!G12</f>
        <v>(0.34)</v>
      </c>
      <c r="H18" s="1" t="str">
        <f>Tab2_Raw!H12</f>
        <v>(0.39)</v>
      </c>
      <c r="I18" s="1" t="str">
        <f>Tab2_Raw!I12</f>
        <v>(0.27)</v>
      </c>
    </row>
    <row r="19" spans="1:9">
      <c r="A19" s="2" t="s">
        <v>14</v>
      </c>
      <c r="B19" s="1" t="str">
        <f>Tab2_Raw!B13</f>
        <v>OLS</v>
      </c>
      <c r="C19" s="1" t="str">
        <f>Tab2_Raw!C13</f>
        <v>OLS</v>
      </c>
      <c r="D19" s="1" t="str">
        <f>Tab2_Raw!D13</f>
        <v>2SLS</v>
      </c>
      <c r="E19" s="1" t="str">
        <f>Tab2_Raw!E13</f>
        <v>2SLS</v>
      </c>
      <c r="F19" s="1" t="str">
        <f>Tab2_Raw!F13</f>
        <v>2SLS</v>
      </c>
      <c r="G19" s="1" t="str">
        <f>Tab2_Raw!G13</f>
        <v>2SLS</v>
      </c>
      <c r="H19" s="1" t="str">
        <f>Tab2_Raw!H13</f>
        <v>2SLS</v>
      </c>
      <c r="I19" s="1" t="str">
        <f>Tab2_Raw!I13</f>
        <v>2SLS</v>
      </c>
    </row>
    <row r="20" spans="1:9" ht="5" customHeight="1">
      <c r="B20" s="1"/>
      <c r="C20" s="1"/>
      <c r="D20" s="1"/>
      <c r="E20" s="1"/>
      <c r="F20" s="1"/>
      <c r="G20" s="1"/>
      <c r="H20" s="1"/>
      <c r="I20" s="1"/>
    </row>
    <row r="21" spans="1:9" ht="113" customHeight="1">
      <c r="A21" s="82" t="s">
        <v>533</v>
      </c>
      <c r="B21" s="82"/>
      <c r="C21" s="82"/>
      <c r="D21" s="82"/>
      <c r="E21" s="82"/>
      <c r="F21" s="82"/>
      <c r="G21" s="82"/>
      <c r="H21" s="82"/>
      <c r="I21" s="82"/>
    </row>
    <row r="22" spans="1:9">
      <c r="A22" s="63" t="s">
        <v>534</v>
      </c>
      <c r="B22" s="63"/>
      <c r="C22" s="63"/>
      <c r="D22" s="63"/>
      <c r="E22" s="63"/>
      <c r="F22" s="63"/>
      <c r="G22" s="63"/>
      <c r="H22" s="63"/>
      <c r="I22" s="63"/>
    </row>
    <row r="23" spans="1:9">
      <c r="A23" s="63" t="s">
        <v>535</v>
      </c>
      <c r="B23" s="63"/>
      <c r="C23" s="63"/>
      <c r="D23" s="63"/>
      <c r="E23" s="63"/>
      <c r="F23" s="63"/>
      <c r="G23" s="63"/>
      <c r="H23" s="63"/>
      <c r="I23" s="63"/>
    </row>
    <row r="24" spans="1:9">
      <c r="A24" s="63" t="s">
        <v>536</v>
      </c>
      <c r="B24" s="63"/>
      <c r="C24" s="63"/>
      <c r="D24" s="63"/>
      <c r="E24" s="63"/>
      <c r="F24" s="63"/>
      <c r="G24" s="63"/>
      <c r="H24" s="63"/>
      <c r="I24" s="63"/>
    </row>
    <row r="25" spans="1:9">
      <c r="A25" s="63"/>
      <c r="B25" s="63"/>
      <c r="C25" s="63"/>
      <c r="D25" s="63"/>
      <c r="E25" s="63"/>
      <c r="F25" s="63"/>
      <c r="G25" s="63"/>
      <c r="H25" s="63"/>
      <c r="I25" s="63"/>
    </row>
    <row r="26" spans="1:9">
      <c r="A26" s="9"/>
      <c r="B26" s="9"/>
      <c r="C26" s="9"/>
      <c r="D26" s="9"/>
      <c r="E26" s="9"/>
      <c r="F26" s="9"/>
      <c r="G26" s="9"/>
      <c r="H26" s="9"/>
    </row>
    <row r="27" spans="1:9" hidden="1">
      <c r="A27" s="44" t="s">
        <v>52</v>
      </c>
      <c r="B27" s="9"/>
      <c r="C27" s="9"/>
      <c r="D27" s="9"/>
      <c r="E27" s="9"/>
      <c r="F27" s="9"/>
      <c r="G27" s="9"/>
      <c r="H27" s="9"/>
    </row>
    <row r="28" spans="1:9" hidden="1">
      <c r="A28" s="9" t="s">
        <v>19</v>
      </c>
      <c r="B28" s="42"/>
      <c r="C28" s="42"/>
      <c r="D28" s="42">
        <f>ROUND(Tab2_Raw!D16/1000,0)</f>
        <v>-277</v>
      </c>
      <c r="E28" s="42">
        <f>ROUND(Tab2_Raw!E16/1000,0)</f>
        <v>-263</v>
      </c>
      <c r="F28" s="42"/>
      <c r="G28" s="42"/>
      <c r="H28" s="42"/>
      <c r="I28" s="42"/>
    </row>
    <row r="29" spans="1:9" hidden="1">
      <c r="A29" s="9" t="s">
        <v>20</v>
      </c>
      <c r="B29" s="42"/>
      <c r="C29" s="42"/>
      <c r="D29" s="42">
        <f>ROUND(Tab2_Raw!D17/1000,0)</f>
        <v>-560</v>
      </c>
      <c r="E29" s="42"/>
      <c r="F29" s="42"/>
      <c r="G29" s="42"/>
      <c r="H29" s="42"/>
      <c r="I29" s="42"/>
    </row>
    <row r="30" spans="1:9" hidden="1">
      <c r="A30" s="2" t="s">
        <v>21</v>
      </c>
      <c r="E30" s="42">
        <f>ROUND(Tab2_Raw!E18/1000,0)</f>
        <v>-590</v>
      </c>
      <c r="F30" s="42"/>
      <c r="G30" s="42"/>
      <c r="H30" s="42"/>
      <c r="I30" s="1"/>
    </row>
    <row r="31" spans="1:9" hidden="1"/>
    <row r="32" spans="1:9" hidden="1">
      <c r="A32" s="15" t="s">
        <v>23</v>
      </c>
      <c r="B32" s="42"/>
      <c r="C32" s="42"/>
      <c r="D32" s="42">
        <f>D28+D29</f>
        <v>-837</v>
      </c>
    </row>
    <row r="33" spans="1:5" hidden="1">
      <c r="A33" s="2" t="s">
        <v>50</v>
      </c>
      <c r="E33" s="1">
        <f>E28+E30</f>
        <v>-853</v>
      </c>
    </row>
  </sheetData>
  <customSheetViews>
    <customSheetView guid="{9E197219-5595-9244-B857-7D15D52248D5}">
      <selection activeCell="L16" sqref="L16"/>
      <pageSetup orientation="portrait" horizontalDpi="4294967292" verticalDpi="4294967292"/>
    </customSheetView>
  </customSheetViews>
  <mergeCells count="7">
    <mergeCell ref="A1:I1"/>
    <mergeCell ref="A2:I2"/>
    <mergeCell ref="A21:I21"/>
    <mergeCell ref="F4:I4"/>
    <mergeCell ref="B5:D5"/>
    <mergeCell ref="A9:A10"/>
    <mergeCell ref="B4:E4"/>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zoomScale="145" zoomScaleNormal="145" zoomScalePageLayoutView="145" workbookViewId="0">
      <selection activeCell="G11" sqref="G11"/>
    </sheetView>
  </sheetViews>
  <sheetFormatPr baseColWidth="10" defaultRowHeight="14" x14ac:dyDescent="0"/>
  <cols>
    <col min="1" max="1" width="22.5" style="25" customWidth="1"/>
    <col min="2" max="9" width="7.5" style="25" customWidth="1"/>
    <col min="10" max="16384" width="10.83203125" style="25"/>
  </cols>
  <sheetData>
    <row r="1" spans="1:9">
      <c r="A1" s="86" t="s">
        <v>523</v>
      </c>
      <c r="B1" s="86"/>
      <c r="C1" s="86"/>
      <c r="D1" s="86"/>
      <c r="E1" s="86"/>
      <c r="F1" s="86"/>
      <c r="G1" s="86"/>
      <c r="H1" s="86"/>
      <c r="I1" s="86"/>
    </row>
    <row r="2" spans="1:9">
      <c r="A2" s="81" t="s">
        <v>544</v>
      </c>
      <c r="B2" s="81"/>
      <c r="C2" s="81"/>
      <c r="D2" s="81"/>
      <c r="E2" s="81"/>
      <c r="F2" s="81"/>
      <c r="G2" s="81"/>
      <c r="H2" s="81"/>
      <c r="I2" s="81"/>
    </row>
    <row r="3" spans="1:9" ht="5" customHeight="1">
      <c r="A3" s="57"/>
      <c r="B3" s="57"/>
      <c r="C3" s="57"/>
      <c r="D3" s="57"/>
      <c r="E3" s="57"/>
      <c r="F3" s="57"/>
      <c r="G3" s="57"/>
      <c r="H3" s="57"/>
    </row>
    <row r="4" spans="1:9">
      <c r="A4" s="60" t="str">
        <f>""</f>
        <v/>
      </c>
      <c r="B4" s="60" t="str">
        <f>"(1)"</f>
        <v>(1)</v>
      </c>
      <c r="C4" s="60" t="str">
        <f>"(2)"</f>
        <v>(2)</v>
      </c>
      <c r="D4" s="60" t="str">
        <f>"(3)"</f>
        <v>(3)</v>
      </c>
      <c r="E4" s="60" t="str">
        <f>"(4)"</f>
        <v>(4)</v>
      </c>
      <c r="F4" s="60" t="str">
        <f>"(5)"</f>
        <v>(5)</v>
      </c>
      <c r="G4" s="60" t="str">
        <f>"(6)"</f>
        <v>(6)</v>
      </c>
      <c r="H4" s="60" t="str">
        <f>"(7)"</f>
        <v>(7)</v>
      </c>
      <c r="I4" s="60" t="str">
        <f>"(8)"</f>
        <v>(8)</v>
      </c>
    </row>
    <row r="5" spans="1:9" ht="5" customHeight="1">
      <c r="A5" s="66"/>
      <c r="B5" s="66"/>
      <c r="C5" s="66"/>
      <c r="D5" s="66"/>
      <c r="E5" s="66"/>
      <c r="F5" s="66"/>
      <c r="G5" s="66"/>
      <c r="H5" s="66"/>
      <c r="I5" s="66"/>
    </row>
    <row r="6" spans="1:9" ht="5" customHeight="1">
      <c r="A6" s="60"/>
      <c r="B6" s="60"/>
      <c r="C6" s="60"/>
      <c r="D6" s="60"/>
      <c r="E6" s="60"/>
      <c r="F6" s="60"/>
      <c r="G6" s="60"/>
      <c r="H6" s="60"/>
      <c r="I6" s="60"/>
    </row>
    <row r="7" spans="1:9">
      <c r="A7" s="85" t="s">
        <v>78</v>
      </c>
      <c r="B7" s="1" t="str">
        <f>Tab3_Raw!B3</f>
        <v>-1.30***</v>
      </c>
      <c r="C7" s="1" t="str">
        <f>Tab3_Raw!C3</f>
        <v>-0.75***</v>
      </c>
      <c r="D7" s="1" t="str">
        <f>Tab3_Raw!D3</f>
        <v>-1.10***</v>
      </c>
      <c r="E7" s="1" t="str">
        <f>Tab3_Raw!E3</f>
        <v>-1.33***</v>
      </c>
      <c r="F7" s="1" t="str">
        <f>Tab3_Raw!F3</f>
        <v>-0.80***</v>
      </c>
      <c r="G7" s="1" t="str">
        <f>Tab3_Raw!G3</f>
        <v>-0.76***</v>
      </c>
      <c r="H7" s="1" t="str">
        <f>Tab3_Raw!H3</f>
        <v>-0.74***</v>
      </c>
      <c r="I7" s="1" t="str">
        <f>Tab3_Raw!I3</f>
        <v>-0.60**</v>
      </c>
    </row>
    <row r="8" spans="1:9">
      <c r="A8" s="85"/>
      <c r="B8" s="1" t="str">
        <f>Tab3_Raw!B4</f>
        <v>(0.41)</v>
      </c>
      <c r="C8" s="1" t="str">
        <f>Tab3_Raw!C4</f>
        <v>(0.22)</v>
      </c>
      <c r="D8" s="1" t="str">
        <f>Tab3_Raw!D4</f>
        <v>(0.35)</v>
      </c>
      <c r="E8" s="1" t="str">
        <f>Tab3_Raw!E4</f>
        <v>(0.43)</v>
      </c>
      <c r="F8" s="1" t="str">
        <f>Tab3_Raw!F4</f>
        <v>(0.25)</v>
      </c>
      <c r="G8" s="1" t="str">
        <f>Tab3_Raw!G4</f>
        <v>(0.22)</v>
      </c>
      <c r="H8" s="1" t="str">
        <f>Tab3_Raw!H4</f>
        <v>(0.23)</v>
      </c>
      <c r="I8" s="1" t="str">
        <f>Tab3_Raw!I4</f>
        <v>(0.29)</v>
      </c>
    </row>
    <row r="9" spans="1:9">
      <c r="A9" s="2" t="s">
        <v>18</v>
      </c>
      <c r="B9" s="1" t="str">
        <f>Tab3_Raw!B5</f>
        <v>0.05</v>
      </c>
      <c r="C9" s="1" t="str">
        <f>Tab3_Raw!C5</f>
        <v>-0.09</v>
      </c>
      <c r="D9" s="1" t="str">
        <f>Tab3_Raw!D5</f>
        <v>0.00</v>
      </c>
      <c r="E9" s="1" t="str">
        <f>Tab3_Raw!E5</f>
        <v>0.06</v>
      </c>
      <c r="F9" s="1" t="str">
        <f>Tab3_Raw!F5</f>
        <v>-0.08</v>
      </c>
      <c r="G9" s="1" t="str">
        <f>Tab3_Raw!G5</f>
        <v>-0.09</v>
      </c>
      <c r="H9" s="1" t="str">
        <f>Tab3_Raw!H5</f>
        <v>-0.10</v>
      </c>
      <c r="I9" s="1" t="str">
        <f>Tab3_Raw!I5</f>
        <v/>
      </c>
    </row>
    <row r="10" spans="1:9">
      <c r="A10" s="2"/>
      <c r="B10" s="1" t="str">
        <f>Tab3_Raw!B6</f>
        <v>(0.36)</v>
      </c>
      <c r="C10" s="1" t="str">
        <f>Tab3_Raw!C6</f>
        <v>(0.32)</v>
      </c>
      <c r="D10" s="1" t="str">
        <f>Tab3_Raw!D6</f>
        <v>(0.37)</v>
      </c>
      <c r="E10" s="1" t="str">
        <f>Tab3_Raw!E6</f>
        <v>(0.36)</v>
      </c>
      <c r="F10" s="1" t="str">
        <f>Tab3_Raw!F6</f>
        <v>(0.30)</v>
      </c>
      <c r="G10" s="1" t="str">
        <f>Tab3_Raw!G6</f>
        <v>(0.32)</v>
      </c>
      <c r="H10" s="1" t="str">
        <f>Tab3_Raw!H6</f>
        <v>(0.30)</v>
      </c>
      <c r="I10" s="1" t="str">
        <f>Tab3_Raw!I6</f>
        <v/>
      </c>
    </row>
    <row r="11" spans="1:9">
      <c r="A11" s="2" t="s">
        <v>11</v>
      </c>
      <c r="B11" s="1" t="str">
        <f>Tab3_Raw!B7</f>
        <v>-3.46***</v>
      </c>
      <c r="C11" s="1" t="str">
        <f>Tab3_Raw!C7</f>
        <v>-3.82***</v>
      </c>
      <c r="D11" s="1" t="str">
        <f>Tab3_Raw!D7</f>
        <v>-3.59***</v>
      </c>
      <c r="E11" s="1" t="str">
        <f>Tab3_Raw!E7</f>
        <v>-3.44***</v>
      </c>
      <c r="F11" s="1" t="str">
        <f>Tab3_Raw!F7</f>
        <v>-3.79***</v>
      </c>
      <c r="G11" s="1" t="str">
        <f>Tab3_Raw!G7</f>
        <v>-3.82***</v>
      </c>
      <c r="H11" s="1" t="str">
        <f>Tab3_Raw!H7</f>
        <v>-3.83***</v>
      </c>
      <c r="I11" s="1" t="str">
        <f>Tab3_Raw!I7</f>
        <v>-3.79***</v>
      </c>
    </row>
    <row r="12" spans="1:9">
      <c r="A12" s="2"/>
      <c r="B12" s="1" t="str">
        <f>Tab3_Raw!B8</f>
        <v>(0.33)</v>
      </c>
      <c r="C12" s="1" t="str">
        <f>Tab3_Raw!C8</f>
        <v>(0.27)</v>
      </c>
      <c r="D12" s="1" t="str">
        <f>Tab3_Raw!D8</f>
        <v>(0.35)</v>
      </c>
      <c r="E12" s="1" t="str">
        <f>Tab3_Raw!E8</f>
        <v>(0.32)</v>
      </c>
      <c r="F12" s="1" t="str">
        <f>Tab3_Raw!F8</f>
        <v>(0.28)</v>
      </c>
      <c r="G12" s="1" t="str">
        <f>Tab3_Raw!G8</f>
        <v>(0.26)</v>
      </c>
      <c r="H12" s="1" t="str">
        <f>Tab3_Raw!H8</f>
        <v>(0.27)</v>
      </c>
      <c r="I12" s="1" t="str">
        <f>Tab3_Raw!I8</f>
        <v>(0.45)</v>
      </c>
    </row>
    <row r="13" spans="1:9">
      <c r="A13" s="2" t="s">
        <v>32</v>
      </c>
      <c r="B13" s="1" t="str">
        <f>Tab3_Raw!B9</f>
        <v>No</v>
      </c>
      <c r="C13" s="1" t="str">
        <f>Tab3_Raw!C9</f>
        <v>Yes</v>
      </c>
      <c r="D13" s="1" t="str">
        <f>Tab3_Raw!D9</f>
        <v>No</v>
      </c>
      <c r="E13" s="1" t="str">
        <f>Tab3_Raw!E9</f>
        <v>No</v>
      </c>
      <c r="F13" s="1" t="str">
        <f>Tab3_Raw!F9</f>
        <v>Yes</v>
      </c>
      <c r="G13" s="1" t="str">
        <f>Tab3_Raw!G9</f>
        <v>Yes</v>
      </c>
      <c r="H13" s="1" t="str">
        <f>Tab3_Raw!H9</f>
        <v>Yes</v>
      </c>
      <c r="I13" s="1" t="str">
        <f>Tab3_Raw!I9</f>
        <v>No</v>
      </c>
    </row>
    <row r="14" spans="1:9">
      <c r="A14" s="2" t="s">
        <v>12</v>
      </c>
      <c r="B14" s="1" t="str">
        <f>Tab3_Raw!B10</f>
        <v>No</v>
      </c>
      <c r="C14" s="1" t="str">
        <f>Tab3_Raw!C10</f>
        <v>No</v>
      </c>
      <c r="D14" s="1" t="str">
        <f>Tab3_Raw!D10</f>
        <v>Yes</v>
      </c>
      <c r="E14" s="1" t="str">
        <f>Tab3_Raw!E10</f>
        <v>No</v>
      </c>
      <c r="F14" s="1" t="str">
        <f>Tab3_Raw!F10</f>
        <v>Yes</v>
      </c>
      <c r="G14" s="1" t="str">
        <f>Tab3_Raw!G10</f>
        <v>No</v>
      </c>
      <c r="H14" s="1" t="str">
        <f>Tab3_Raw!H10</f>
        <v>Yes</v>
      </c>
      <c r="I14" s="1" t="str">
        <f>Tab3_Raw!I10</f>
        <v>No</v>
      </c>
    </row>
    <row r="15" spans="1:9">
      <c r="A15" s="2" t="s">
        <v>13</v>
      </c>
      <c r="B15" s="1" t="str">
        <f>Tab3_Raw!B11</f>
        <v>No</v>
      </c>
      <c r="C15" s="1" t="str">
        <f>Tab3_Raw!C11</f>
        <v>No</v>
      </c>
      <c r="D15" s="1" t="str">
        <f>Tab3_Raw!D11</f>
        <v>No</v>
      </c>
      <c r="E15" s="1" t="str">
        <f>Tab3_Raw!E11</f>
        <v>Yes</v>
      </c>
      <c r="F15" s="1" t="str">
        <f>Tab3_Raw!F11</f>
        <v>No</v>
      </c>
      <c r="G15" s="1" t="str">
        <f>Tab3_Raw!G11</f>
        <v>Yes</v>
      </c>
      <c r="H15" s="1" t="str">
        <f>Tab3_Raw!H11</f>
        <v>Yes</v>
      </c>
      <c r="I15" s="1" t="str">
        <f>Tab3_Raw!I11</f>
        <v>No</v>
      </c>
    </row>
    <row r="16" spans="1:9">
      <c r="A16" s="2" t="s">
        <v>46</v>
      </c>
      <c r="B16" s="1" t="str">
        <f>Tab3_Raw!B12</f>
        <v>No</v>
      </c>
      <c r="C16" s="1" t="str">
        <f>Tab3_Raw!C12</f>
        <v>No</v>
      </c>
      <c r="D16" s="1" t="str">
        <f>Tab3_Raw!D12</f>
        <v>No</v>
      </c>
      <c r="E16" s="1" t="str">
        <f>Tab3_Raw!E12</f>
        <v>No</v>
      </c>
      <c r="F16" s="1" t="str">
        <f>Tab3_Raw!F12</f>
        <v>No</v>
      </c>
      <c r="G16" s="1" t="str">
        <f>Tab3_Raw!G12</f>
        <v>No</v>
      </c>
      <c r="H16" s="1" t="str">
        <f>Tab3_Raw!H12</f>
        <v>No</v>
      </c>
      <c r="I16" s="1" t="str">
        <f>Tab3_Raw!I12</f>
        <v>Yes</v>
      </c>
    </row>
    <row r="17" spans="1:9" ht="5" customHeight="1">
      <c r="A17" s="2"/>
      <c r="B17" s="1"/>
      <c r="C17" s="1"/>
      <c r="D17" s="1"/>
      <c r="E17" s="1"/>
      <c r="F17" s="1"/>
      <c r="G17" s="1"/>
      <c r="H17" s="1"/>
      <c r="I17" s="1"/>
    </row>
    <row r="18" spans="1:9" ht="169" customHeight="1">
      <c r="A18" s="82" t="s">
        <v>537</v>
      </c>
      <c r="B18" s="82"/>
      <c r="C18" s="82"/>
      <c r="D18" s="82"/>
      <c r="E18" s="82"/>
      <c r="F18" s="82"/>
      <c r="G18" s="82"/>
      <c r="H18" s="82"/>
      <c r="I18" s="82"/>
    </row>
    <row r="19" spans="1:9" s="2" customFormat="1">
      <c r="A19" s="63" t="s">
        <v>534</v>
      </c>
      <c r="B19" s="63"/>
      <c r="C19" s="63"/>
      <c r="D19" s="63"/>
      <c r="E19" s="63"/>
      <c r="F19" s="63"/>
      <c r="G19" s="63"/>
      <c r="H19" s="63"/>
      <c r="I19" s="63"/>
    </row>
    <row r="20" spans="1:9" s="2" customFormat="1">
      <c r="A20" s="63" t="s">
        <v>535</v>
      </c>
      <c r="B20" s="63"/>
      <c r="C20" s="63"/>
      <c r="D20" s="63"/>
      <c r="E20" s="63"/>
      <c r="F20" s="63"/>
      <c r="G20" s="63"/>
      <c r="H20" s="63"/>
      <c r="I20" s="63"/>
    </row>
    <row r="21" spans="1:9" s="2" customFormat="1">
      <c r="A21" s="63" t="s">
        <v>536</v>
      </c>
      <c r="B21" s="63"/>
      <c r="C21" s="63"/>
      <c r="D21" s="63"/>
      <c r="E21" s="63"/>
      <c r="F21" s="63"/>
      <c r="G21" s="63"/>
      <c r="H21" s="63"/>
      <c r="I21" s="63"/>
    </row>
    <row r="23" spans="1:9" hidden="1">
      <c r="A23" s="58" t="s">
        <v>414</v>
      </c>
    </row>
    <row r="24" spans="1:9" hidden="1">
      <c r="A24" s="15" t="s">
        <v>63</v>
      </c>
      <c r="C24" s="50">
        <f>ROUND(Tab3_Raw!C14/1000,0)</f>
        <v>-157</v>
      </c>
    </row>
    <row r="25" spans="1:9" hidden="1">
      <c r="A25" s="56" t="s">
        <v>415</v>
      </c>
      <c r="C25" s="50">
        <f>ROUND(Tab3_Raw!C15/1000,0)</f>
        <v>-307</v>
      </c>
    </row>
    <row r="26" spans="1:9" hidden="1">
      <c r="A26" s="56" t="s">
        <v>416</v>
      </c>
      <c r="C26" s="50">
        <f>ROUND(Tab3_Raw!C16/1000,0)</f>
        <v>-463</v>
      </c>
    </row>
  </sheetData>
  <customSheetViews>
    <customSheetView guid="{9E197219-5595-9244-B857-7D15D52248D5}">
      <selection activeCell="A2" sqref="A2:H2"/>
      <pageSetup orientation="portrait" horizontalDpi="4294967292" verticalDpi="4294967292"/>
    </customSheetView>
  </customSheetViews>
  <mergeCells count="4">
    <mergeCell ref="A7:A8"/>
    <mergeCell ref="A2:I2"/>
    <mergeCell ref="A18:I18"/>
    <mergeCell ref="A1:I1"/>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50" zoomScaleNormal="150" zoomScalePageLayoutView="150" workbookViewId="0">
      <selection activeCell="G8" sqref="G8"/>
    </sheetView>
  </sheetViews>
  <sheetFormatPr baseColWidth="10" defaultRowHeight="14" x14ac:dyDescent="0"/>
  <cols>
    <col min="1" max="1" width="33.33203125" style="2" customWidth="1"/>
    <col min="2" max="6" width="8.83203125" style="2" customWidth="1"/>
    <col min="7" max="16384" width="10.83203125" style="2"/>
  </cols>
  <sheetData>
    <row r="1" spans="1:6">
      <c r="A1" s="80" t="s">
        <v>524</v>
      </c>
      <c r="B1" s="80"/>
      <c r="C1" s="80"/>
      <c r="D1" s="80"/>
      <c r="E1" s="80"/>
      <c r="F1" s="80"/>
    </row>
    <row r="2" spans="1:6">
      <c r="A2" s="78" t="s">
        <v>545</v>
      </c>
      <c r="B2" s="78"/>
      <c r="C2" s="78"/>
      <c r="D2" s="78"/>
      <c r="E2" s="78"/>
      <c r="F2" s="78"/>
    </row>
    <row r="3" spans="1:6" ht="5" customHeight="1">
      <c r="A3" s="12"/>
      <c r="B3" s="12"/>
      <c r="C3" s="12"/>
      <c r="D3" s="12"/>
      <c r="E3" s="12"/>
    </row>
    <row r="4" spans="1:6">
      <c r="A4" s="12"/>
      <c r="B4" s="53" t="str">
        <f>Tab4_Raw!B2</f>
        <v>1971-1981</v>
      </c>
      <c r="C4" s="53" t="str">
        <f>Tab4_Raw!C2</f>
        <v>1981-1991</v>
      </c>
      <c r="D4" s="53" t="str">
        <f>Tab4_Raw!D2</f>
        <v>1991-1999</v>
      </c>
      <c r="E4" s="53" t="str">
        <f>Tab4_Raw!E2</f>
        <v>1999-2009</v>
      </c>
      <c r="F4" s="53" t="str">
        <f>Tab4_Raw!F2</f>
        <v>1991-2009</v>
      </c>
    </row>
    <row r="5" spans="1:6">
      <c r="A5" s="12"/>
      <c r="B5" s="61" t="str">
        <f>"(1)"</f>
        <v>(1)</v>
      </c>
      <c r="C5" s="61" t="str">
        <f>"(2)"</f>
        <v>(2)</v>
      </c>
      <c r="D5" s="61" t="str">
        <f>"(3)"</f>
        <v>(3)</v>
      </c>
      <c r="E5" s="61" t="str">
        <f>"(4)"</f>
        <v>(4)</v>
      </c>
      <c r="F5" s="60" t="str">
        <f>"(5)"</f>
        <v>(5)</v>
      </c>
    </row>
    <row r="6" spans="1:6" ht="5" customHeight="1">
      <c r="A6" s="62"/>
      <c r="B6" s="65"/>
      <c r="C6" s="65"/>
      <c r="D6" s="65"/>
      <c r="E6" s="65"/>
      <c r="F6" s="66"/>
    </row>
    <row r="7" spans="1:6" ht="5" customHeight="1">
      <c r="A7" s="12"/>
      <c r="B7" s="61"/>
      <c r="C7" s="61"/>
      <c r="D7" s="61"/>
      <c r="E7" s="61"/>
      <c r="F7" s="60"/>
    </row>
    <row r="8" spans="1:6">
      <c r="A8" s="12"/>
      <c r="B8" s="79" t="s">
        <v>426</v>
      </c>
      <c r="C8" s="79"/>
      <c r="D8" s="79"/>
      <c r="E8" s="79"/>
      <c r="F8" s="79"/>
    </row>
    <row r="9" spans="1:6" ht="5" customHeight="1">
      <c r="A9" s="12"/>
      <c r="B9" s="61"/>
      <c r="C9" s="61"/>
      <c r="D9" s="61"/>
      <c r="E9" s="61"/>
      <c r="F9" s="60"/>
    </row>
    <row r="10" spans="1:6">
      <c r="A10" s="85" t="s">
        <v>382</v>
      </c>
      <c r="B10" s="55" t="str">
        <f>Tab4_Raw!B3</f>
        <v>0.34</v>
      </c>
      <c r="C10" s="55" t="str">
        <f>Tab4_Raw!C3</f>
        <v>-0.40</v>
      </c>
      <c r="D10" s="55" t="str">
        <f>Tab4_Raw!D3</f>
        <v>-0.84*</v>
      </c>
      <c r="E10" s="55" t="str">
        <f>Tab4_Raw!E3</f>
        <v>-2.01***</v>
      </c>
      <c r="F10" s="55" t="str">
        <f>Tab4_Raw!F3</f>
        <v>-1.49***</v>
      </c>
    </row>
    <row r="11" spans="1:6">
      <c r="A11" s="85"/>
      <c r="B11" s="55" t="str">
        <f>Tab4_Raw!B4</f>
        <v>(0.33)</v>
      </c>
      <c r="C11" s="55" t="str">
        <f>Tab4_Raw!C4</f>
        <v>(0.28)</v>
      </c>
      <c r="D11" s="55" t="str">
        <f>Tab4_Raw!D4</f>
        <v>(0.45)</v>
      </c>
      <c r="E11" s="55" t="str">
        <f>Tab4_Raw!E4</f>
        <v>(0.66)</v>
      </c>
      <c r="F11" s="55" t="str">
        <f>Tab4_Raw!F4</f>
        <v>(0.51)</v>
      </c>
    </row>
    <row r="12" spans="1:6">
      <c r="A12" s="12" t="s">
        <v>1</v>
      </c>
      <c r="B12" s="55" t="str">
        <f>Tab4_Raw!B5</f>
        <v>1.19***</v>
      </c>
      <c r="C12" s="55" t="str">
        <f>Tab4_Raw!C5</f>
        <v>-0.68**</v>
      </c>
      <c r="D12" s="55" t="str">
        <f>Tab4_Raw!D5</f>
        <v>0.35</v>
      </c>
      <c r="E12" s="55" t="str">
        <f>Tab4_Raw!E5</f>
        <v>-3.97***</v>
      </c>
      <c r="F12" s="55" t="str">
        <f>Tab4_Raw!F5</f>
        <v>-2.05***</v>
      </c>
    </row>
    <row r="13" spans="1:6">
      <c r="A13" s="12"/>
      <c r="B13" s="55" t="str">
        <f>Tab4_Raw!B6</f>
        <v>(0.30)</v>
      </c>
      <c r="C13" s="55" t="str">
        <f>Tab4_Raw!C6</f>
        <v>(0.34)</v>
      </c>
      <c r="D13" s="55" t="str">
        <f>Tab4_Raw!D6</f>
        <v>(0.46)</v>
      </c>
      <c r="E13" s="55" t="str">
        <f>Tab4_Raw!E6</f>
        <v>(0.43)</v>
      </c>
      <c r="F13" s="55" t="str">
        <f>Tab4_Raw!F6</f>
        <v>(0.29)</v>
      </c>
    </row>
    <row r="14" spans="1:6" ht="5" customHeight="1">
      <c r="A14" s="12"/>
      <c r="B14" s="55"/>
      <c r="C14" s="55"/>
      <c r="D14" s="55"/>
      <c r="E14" s="55"/>
      <c r="F14" s="55"/>
    </row>
    <row r="15" spans="1:6">
      <c r="A15" s="12"/>
      <c r="B15" s="79" t="s">
        <v>427</v>
      </c>
      <c r="C15" s="79"/>
      <c r="D15" s="79"/>
      <c r="E15" s="79"/>
      <c r="F15" s="79"/>
    </row>
    <row r="16" spans="1:6" ht="5" customHeight="1">
      <c r="A16" s="12"/>
      <c r="B16" s="61"/>
      <c r="C16" s="61"/>
      <c r="D16" s="61"/>
      <c r="E16" s="61"/>
      <c r="F16" s="60"/>
    </row>
    <row r="17" spans="1:9">
      <c r="A17" s="85" t="s">
        <v>382</v>
      </c>
      <c r="B17" s="55" t="str">
        <f>Tab4_Raw!B12</f>
        <v>0.20</v>
      </c>
      <c r="C17" s="55" t="str">
        <f>Tab4_Raw!C12</f>
        <v>0.03</v>
      </c>
      <c r="D17" s="55" t="str">
        <f>Tab4_Raw!D12</f>
        <v>-0.57*</v>
      </c>
      <c r="E17" s="55" t="str">
        <f>Tab4_Raw!E12</f>
        <v>-0.91***</v>
      </c>
      <c r="F17" s="55" t="str">
        <f>Tab4_Raw!F12</f>
        <v>-0.76***</v>
      </c>
    </row>
    <row r="18" spans="1:9">
      <c r="A18" s="85"/>
      <c r="B18" s="55" t="str">
        <f>Tab4_Raw!B13</f>
        <v>(0.26)</v>
      </c>
      <c r="C18" s="55" t="str">
        <f>Tab4_Raw!C13</f>
        <v>(0.26)</v>
      </c>
      <c r="D18" s="55" t="str">
        <f>Tab4_Raw!D13</f>
        <v>(0.31)</v>
      </c>
      <c r="E18" s="55" t="str">
        <f>Tab4_Raw!E13</f>
        <v>(0.31)</v>
      </c>
      <c r="F18" s="55" t="str">
        <f>Tab4_Raw!F13</f>
        <v>(0.23)</v>
      </c>
    </row>
    <row r="19" spans="1:9">
      <c r="A19" s="12" t="s">
        <v>1</v>
      </c>
      <c r="B19" s="55" t="str">
        <f>Tab4_Raw!B14</f>
        <v>-0.05</v>
      </c>
      <c r="C19" s="55" t="str">
        <f>Tab4_Raw!C14</f>
        <v>-0.08</v>
      </c>
      <c r="D19" s="55" t="str">
        <f>Tab4_Raw!D14</f>
        <v>0.52</v>
      </c>
      <c r="E19" s="55" t="str">
        <f>Tab4_Raw!E14</f>
        <v>-0.98**</v>
      </c>
      <c r="F19" s="55" t="str">
        <f>Tab4_Raw!F14</f>
        <v>-0.32</v>
      </c>
    </row>
    <row r="20" spans="1:9">
      <c r="A20" s="12"/>
      <c r="B20" s="55" t="str">
        <f>Tab4_Raw!B15</f>
        <v>(0.32)</v>
      </c>
      <c r="C20" s="55" t="str">
        <f>Tab4_Raw!C15</f>
        <v>(0.74)</v>
      </c>
      <c r="D20" s="55" t="str">
        <f>Tab4_Raw!D15</f>
        <v>(0.63)</v>
      </c>
      <c r="E20" s="55" t="str">
        <f>Tab4_Raw!E15</f>
        <v>(0.45)</v>
      </c>
      <c r="F20" s="55" t="str">
        <f>Tab4_Raw!F15</f>
        <v>(0.48)</v>
      </c>
    </row>
    <row r="21" spans="1:9" ht="5" customHeight="1">
      <c r="A21" s="12"/>
      <c r="B21" s="55"/>
      <c r="C21" s="55"/>
      <c r="D21" s="55"/>
      <c r="E21" s="55"/>
      <c r="F21" s="55"/>
    </row>
    <row r="22" spans="1:9" s="54" customFormat="1" ht="101" customHeight="1">
      <c r="A22" s="77" t="s">
        <v>538</v>
      </c>
      <c r="B22" s="77"/>
      <c r="C22" s="77"/>
      <c r="D22" s="77"/>
      <c r="E22" s="77"/>
      <c r="F22" s="77"/>
    </row>
    <row r="23" spans="1:9">
      <c r="A23" s="63" t="s">
        <v>534</v>
      </c>
      <c r="B23" s="63"/>
      <c r="C23" s="63"/>
      <c r="D23" s="63"/>
      <c r="E23" s="63"/>
      <c r="F23" s="63"/>
      <c r="G23" s="63"/>
      <c r="H23" s="63"/>
      <c r="I23" s="63"/>
    </row>
    <row r="24" spans="1:9">
      <c r="A24" s="63" t="s">
        <v>535</v>
      </c>
      <c r="B24" s="63"/>
      <c r="C24" s="63"/>
      <c r="D24" s="63"/>
      <c r="E24" s="63"/>
      <c r="F24" s="63"/>
      <c r="G24" s="63"/>
      <c r="H24" s="63"/>
      <c r="I24" s="63"/>
    </row>
    <row r="25" spans="1:9">
      <c r="A25" s="63" t="s">
        <v>536</v>
      </c>
      <c r="B25" s="63"/>
      <c r="C25" s="63"/>
      <c r="D25" s="63"/>
      <c r="E25" s="63"/>
      <c r="F25" s="63"/>
      <c r="G25" s="63"/>
      <c r="H25" s="63"/>
      <c r="I25" s="63"/>
    </row>
  </sheetData>
  <mergeCells count="7">
    <mergeCell ref="A1:F1"/>
    <mergeCell ref="A22:F22"/>
    <mergeCell ref="A2:F2"/>
    <mergeCell ref="A10:A11"/>
    <mergeCell ref="B8:F8"/>
    <mergeCell ref="B15:F15"/>
    <mergeCell ref="A17:A18"/>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topLeftCell="A12" zoomScale="150" zoomScaleNormal="150" zoomScalePageLayoutView="150" workbookViewId="0">
      <selection activeCell="B19" sqref="B19:J19"/>
    </sheetView>
  </sheetViews>
  <sheetFormatPr baseColWidth="10" defaultRowHeight="14" x14ac:dyDescent="0"/>
  <cols>
    <col min="1" max="1" width="22.6640625" style="2" customWidth="1"/>
    <col min="2" max="9" width="7.33203125" style="2" customWidth="1"/>
    <col min="10" max="10" width="7.83203125" style="2" customWidth="1"/>
    <col min="11" max="12" width="9.6640625" style="2" hidden="1" customWidth="1"/>
    <col min="13" max="14" width="9.83203125" style="2" hidden="1" customWidth="1"/>
    <col min="15" max="16384" width="10.83203125" style="2"/>
  </cols>
  <sheetData>
    <row r="1" spans="1:14">
      <c r="A1" s="80" t="s">
        <v>526</v>
      </c>
      <c r="B1" s="80"/>
      <c r="C1" s="80"/>
      <c r="D1" s="80"/>
      <c r="E1" s="80"/>
      <c r="F1" s="80"/>
      <c r="G1" s="80"/>
      <c r="H1" s="80"/>
      <c r="I1" s="80"/>
      <c r="J1" s="80"/>
    </row>
    <row r="2" spans="1:14" s="4" customFormat="1">
      <c r="A2" s="81" t="s">
        <v>525</v>
      </c>
      <c r="B2" s="81"/>
      <c r="C2" s="81"/>
      <c r="D2" s="81"/>
      <c r="E2" s="81"/>
      <c r="F2" s="81"/>
      <c r="G2" s="81"/>
      <c r="H2" s="81"/>
      <c r="I2" s="81"/>
      <c r="J2" s="81"/>
    </row>
    <row r="3" spans="1:14" s="4" customFormat="1" ht="5" customHeight="1">
      <c r="A3" s="14"/>
      <c r="B3" s="14"/>
      <c r="C3" s="14"/>
      <c r="D3" s="14"/>
      <c r="E3" s="14"/>
      <c r="F3" s="14"/>
      <c r="G3" s="14"/>
      <c r="H3" s="14"/>
      <c r="I3" s="14"/>
      <c r="J3" s="14"/>
    </row>
    <row r="4" spans="1:14" ht="44" customHeight="1">
      <c r="B4" s="69" t="str">
        <f>Tab5_Raw!B4</f>
        <v>Emp.</v>
      </c>
      <c r="C4" s="69" t="str">
        <f>Tab5_Raw!C4</f>
        <v>Num Estabs.</v>
      </c>
      <c r="D4" s="69" t="str">
        <f>Tab5_Raw!D4</f>
        <v>Emp Per Estab.</v>
      </c>
      <c r="E4" s="69" t="str">
        <f>Tab5_Raw!E4</f>
        <v>Real Wage Bill</v>
      </c>
      <c r="F4" s="69" t="str">
        <f>Tab5_Raw!F4</f>
        <v>Real Wage</v>
      </c>
      <c r="G4" s="69" t="str">
        <f>Tab5_Raw!G4</f>
        <v>Prod. Emp.</v>
      </c>
      <c r="H4" s="69" t="str">
        <f>Tab5_Raw!H4</f>
        <v>Non-Prod. Emp.</v>
      </c>
      <c r="I4" s="69" t="str">
        <f>Tab5_Raw!I4</f>
        <v>Real Prod. Wage</v>
      </c>
      <c r="J4" s="69" t="str">
        <f>Tab5_Raw!J4</f>
        <v>Real Non-Prod. Wage</v>
      </c>
      <c r="K4" s="5"/>
      <c r="L4" s="5" t="e">
        <f>#REF!</f>
        <v>#REF!</v>
      </c>
      <c r="M4" s="5" t="e">
        <f>#REF!</f>
        <v>#REF!</v>
      </c>
      <c r="N4" s="5" t="e">
        <f>#REF!</f>
        <v>#REF!</v>
      </c>
    </row>
    <row r="5" spans="1:14">
      <c r="B5" s="64" t="s">
        <v>15</v>
      </c>
      <c r="C5" s="64" t="s">
        <v>15</v>
      </c>
      <c r="D5" s="64" t="s">
        <v>15</v>
      </c>
      <c r="E5" s="64" t="s">
        <v>15</v>
      </c>
      <c r="F5" s="64" t="s">
        <v>15</v>
      </c>
      <c r="G5" s="64" t="s">
        <v>16</v>
      </c>
      <c r="H5" s="64" t="s">
        <v>16</v>
      </c>
      <c r="I5" s="64" t="s">
        <v>16</v>
      </c>
      <c r="J5" s="64" t="s">
        <v>16</v>
      </c>
      <c r="L5" s="6" t="s">
        <v>16</v>
      </c>
      <c r="M5" s="6" t="s">
        <v>16</v>
      </c>
      <c r="N5" s="6" t="s">
        <v>16</v>
      </c>
    </row>
    <row r="6" spans="1:14">
      <c r="A6" s="2" t="str">
        <f>""</f>
        <v/>
      </c>
      <c r="B6" s="60" t="str">
        <f>"(1)"</f>
        <v>(1)</v>
      </c>
      <c r="C6" s="60" t="str">
        <f>"(2)"</f>
        <v>(2)</v>
      </c>
      <c r="D6" s="60" t="str">
        <f>"(3)"</f>
        <v>(3)</v>
      </c>
      <c r="E6" s="60" t="str">
        <f>"(4)"</f>
        <v>(4)</v>
      </c>
      <c r="F6" s="60" t="str">
        <f>"(5)"</f>
        <v>(5)</v>
      </c>
      <c r="G6" s="60" t="str">
        <f>"(6)"</f>
        <v>(6)</v>
      </c>
      <c r="H6" s="60" t="str">
        <f>"(7)"</f>
        <v>(7)</v>
      </c>
      <c r="I6" s="60" t="str">
        <f>"(8)"</f>
        <v>(8)</v>
      </c>
      <c r="J6" s="60" t="str">
        <f>"(9)"</f>
        <v>(9)</v>
      </c>
      <c r="K6" s="1"/>
      <c r="L6" s="1" t="str">
        <f>"(13)"</f>
        <v>(13)</v>
      </c>
      <c r="M6" s="1" t="str">
        <f>"(14)"</f>
        <v>(14)</v>
      </c>
      <c r="N6" s="1" t="str">
        <f>"(15)"</f>
        <v>(15)</v>
      </c>
    </row>
    <row r="7" spans="1:14" ht="5" customHeight="1">
      <c r="A7" s="70"/>
      <c r="B7" s="66"/>
      <c r="C7" s="66"/>
      <c r="D7" s="66"/>
      <c r="E7" s="66"/>
      <c r="F7" s="66"/>
      <c r="G7" s="66"/>
      <c r="H7" s="66"/>
      <c r="I7" s="66"/>
      <c r="J7" s="66"/>
      <c r="K7" s="60"/>
      <c r="L7" s="60"/>
      <c r="M7" s="60"/>
      <c r="N7" s="60"/>
    </row>
    <row r="8" spans="1:14" ht="5" customHeight="1">
      <c r="B8" s="60"/>
      <c r="C8" s="60"/>
      <c r="D8" s="60"/>
      <c r="E8" s="60"/>
      <c r="F8" s="60"/>
      <c r="G8" s="60"/>
      <c r="H8" s="60"/>
      <c r="I8" s="60"/>
      <c r="J8" s="60"/>
      <c r="K8" s="60"/>
      <c r="L8" s="60"/>
      <c r="M8" s="60"/>
      <c r="N8" s="60"/>
    </row>
    <row r="9" spans="1:14" s="4" customFormat="1">
      <c r="B9" s="83" t="s">
        <v>30</v>
      </c>
      <c r="C9" s="83"/>
      <c r="D9" s="83"/>
      <c r="E9" s="83"/>
      <c r="F9" s="83"/>
      <c r="G9" s="83"/>
      <c r="H9" s="83"/>
      <c r="I9" s="83"/>
      <c r="J9" s="83"/>
      <c r="L9" s="2" t="s">
        <v>17</v>
      </c>
      <c r="M9" s="2"/>
      <c r="N9" s="2"/>
    </row>
    <row r="10" spans="1:14" ht="5" customHeight="1">
      <c r="B10" s="60"/>
      <c r="C10" s="60"/>
      <c r="D10" s="60"/>
      <c r="E10" s="60"/>
      <c r="F10" s="60"/>
      <c r="G10" s="60"/>
      <c r="H10" s="60"/>
      <c r="I10" s="60"/>
      <c r="J10" s="60"/>
      <c r="K10" s="60"/>
      <c r="L10" s="60"/>
      <c r="M10" s="60"/>
      <c r="N10" s="60"/>
    </row>
    <row r="11" spans="1:14" ht="14" customHeight="1">
      <c r="A11" s="85" t="s">
        <v>78</v>
      </c>
      <c r="B11" s="1" t="str">
        <f>Tab5_Raw!B5</f>
        <v>-0.75***</v>
      </c>
      <c r="C11" s="1" t="str">
        <f>Tab5_Raw!C5</f>
        <v>-0.23***</v>
      </c>
      <c r="D11" s="1" t="str">
        <f>Tab5_Raw!D5</f>
        <v>-0.52***</v>
      </c>
      <c r="E11" s="1" t="str">
        <f>Tab5_Raw!E5</f>
        <v>-0.67***</v>
      </c>
      <c r="F11" s="1" t="str">
        <f>Tab5_Raw!F5</f>
        <v>0.08</v>
      </c>
      <c r="G11" s="1" t="str">
        <f>Tab5_Raw!G5</f>
        <v>-0.99***</v>
      </c>
      <c r="H11" s="1" t="str">
        <f>Tab5_Raw!H5</f>
        <v>-0.78***</v>
      </c>
      <c r="I11" s="1" t="str">
        <f>Tab5_Raw!I5</f>
        <v>0.24**</v>
      </c>
      <c r="J11" s="1" t="str">
        <f>Tab5_Raw!J5</f>
        <v>-0.05</v>
      </c>
      <c r="K11" s="1"/>
      <c r="L11" s="1" t="e">
        <f>#REF!</f>
        <v>#REF!</v>
      </c>
      <c r="M11" s="1" t="e">
        <f>#REF!</f>
        <v>#REF!</v>
      </c>
      <c r="N11" s="1" t="e">
        <f>#REF!</f>
        <v>#REF!</v>
      </c>
    </row>
    <row r="12" spans="1:14">
      <c r="A12" s="85"/>
      <c r="B12" s="1" t="str">
        <f>Tab5_Raw!B6</f>
        <v>(0.22)</v>
      </c>
      <c r="C12" s="1" t="str">
        <f>Tab5_Raw!C6</f>
        <v>(0.09)</v>
      </c>
      <c r="D12" s="1" t="str">
        <f>Tab5_Raw!D6</f>
        <v>(0.17)</v>
      </c>
      <c r="E12" s="1" t="str">
        <f>Tab5_Raw!E6</f>
        <v>(0.21)</v>
      </c>
      <c r="F12" s="1" t="str">
        <f>Tab5_Raw!F6</f>
        <v>(0.06)</v>
      </c>
      <c r="G12" s="1" t="str">
        <f>Tab5_Raw!G6</f>
        <v>(0.31)</v>
      </c>
      <c r="H12" s="1" t="str">
        <f>Tab5_Raw!H6</f>
        <v>(0.29)</v>
      </c>
      <c r="I12" s="1" t="str">
        <f>Tab5_Raw!I6</f>
        <v>(0.11)</v>
      </c>
      <c r="J12" s="1" t="str">
        <f>Tab5_Raw!J6</f>
        <v>(0.09)</v>
      </c>
      <c r="K12" s="1"/>
      <c r="L12" s="1" t="e">
        <f>#REF!</f>
        <v>#REF!</v>
      </c>
      <c r="M12" s="1" t="e">
        <f>#REF!</f>
        <v>#REF!</v>
      </c>
      <c r="N12" s="1" t="e">
        <f>#REF!</f>
        <v>#REF!</v>
      </c>
    </row>
    <row r="13" spans="1:14">
      <c r="A13" s="2" t="s">
        <v>18</v>
      </c>
      <c r="B13" s="1" t="str">
        <f>Tab5_Raw!B7</f>
        <v>-0.09</v>
      </c>
      <c r="C13" s="1" t="str">
        <f>Tab5_Raw!C7</f>
        <v>0.48**</v>
      </c>
      <c r="D13" s="1" t="str">
        <f>Tab5_Raw!D7</f>
        <v>-0.57**</v>
      </c>
      <c r="E13" s="1" t="str">
        <f>Tab5_Raw!E7</f>
        <v>1.53***</v>
      </c>
      <c r="F13" s="1" t="str">
        <f>Tab5_Raw!F7</f>
        <v>1.63***</v>
      </c>
      <c r="G13" s="1" t="str">
        <f>Tab5_Raw!G7</f>
        <v>0.33</v>
      </c>
      <c r="H13" s="1" t="str">
        <f>Tab5_Raw!H7</f>
        <v>-0.20</v>
      </c>
      <c r="I13" s="1" t="str">
        <f>Tab5_Raw!I7</f>
        <v>1.13***</v>
      </c>
      <c r="J13" s="1" t="str">
        <f>Tab5_Raw!J7</f>
        <v>1.81***</v>
      </c>
      <c r="K13" s="1"/>
      <c r="L13" s="1" t="e">
        <f>#REF!</f>
        <v>#REF!</v>
      </c>
      <c r="M13" s="1" t="e">
        <f>#REF!</f>
        <v>#REF!</v>
      </c>
      <c r="N13" s="1" t="e">
        <f>#REF!</f>
        <v>#REF!</v>
      </c>
    </row>
    <row r="14" spans="1:14">
      <c r="A14" s="2" t="str">
        <f>""</f>
        <v/>
      </c>
      <c r="B14" s="1" t="str">
        <f>Tab5_Raw!B8</f>
        <v>(0.32)</v>
      </c>
      <c r="C14" s="1" t="str">
        <f>Tab5_Raw!C8</f>
        <v>(0.19)</v>
      </c>
      <c r="D14" s="1" t="str">
        <f>Tab5_Raw!D8</f>
        <v>(0.26)</v>
      </c>
      <c r="E14" s="1" t="str">
        <f>Tab5_Raw!E8</f>
        <v>(0.30)</v>
      </c>
      <c r="F14" s="1" t="str">
        <f>Tab5_Raw!F8</f>
        <v>(0.08)</v>
      </c>
      <c r="G14" s="1" t="str">
        <f>Tab5_Raw!G8</f>
        <v>(0.38)</v>
      </c>
      <c r="H14" s="1" t="str">
        <f>Tab5_Raw!H8</f>
        <v>(0.34)</v>
      </c>
      <c r="I14" s="1" t="str">
        <f>Tab5_Raw!I8</f>
        <v>(0.06)</v>
      </c>
      <c r="J14" s="1" t="str">
        <f>Tab5_Raw!J8</f>
        <v>(0.09)</v>
      </c>
      <c r="K14" s="1"/>
      <c r="L14" s="1" t="e">
        <f>#REF!</f>
        <v>#REF!</v>
      </c>
      <c r="M14" s="1" t="e">
        <f>#REF!</f>
        <v>#REF!</v>
      </c>
      <c r="N14" s="1" t="e">
        <f>#REF!</f>
        <v>#REF!</v>
      </c>
    </row>
    <row r="15" spans="1:14">
      <c r="A15" s="2" t="s">
        <v>77</v>
      </c>
      <c r="B15" s="1" t="str">
        <f>Tab5_Raw!B9</f>
        <v>-3.82***</v>
      </c>
      <c r="C15" s="1" t="str">
        <f>Tab5_Raw!C9</f>
        <v>-1.51***</v>
      </c>
      <c r="D15" s="1" t="str">
        <f>Tab5_Raw!D9</f>
        <v>-2.31***</v>
      </c>
      <c r="E15" s="1" t="str">
        <f>Tab5_Raw!E9</f>
        <v>-3.42***</v>
      </c>
      <c r="F15" s="1" t="str">
        <f>Tab5_Raw!F9</f>
        <v>0.40***</v>
      </c>
      <c r="G15" s="1" t="str">
        <f>Tab5_Raw!G9</f>
        <v>-4.84***</v>
      </c>
      <c r="H15" s="1" t="str">
        <f>Tab5_Raw!H9</f>
        <v>-3.63***</v>
      </c>
      <c r="I15" s="1" t="str">
        <f>Tab5_Raw!I9</f>
        <v>0.22</v>
      </c>
      <c r="J15" s="1" t="str">
        <f>Tab5_Raw!J9</f>
        <v>0.32***</v>
      </c>
      <c r="K15" s="1"/>
      <c r="L15" s="1" t="e">
        <f>#REF!</f>
        <v>#REF!</v>
      </c>
      <c r="M15" s="1" t="e">
        <f>#REF!</f>
        <v>#REF!</v>
      </c>
      <c r="N15" s="1" t="e">
        <f>#REF!</f>
        <v>#REF!</v>
      </c>
    </row>
    <row r="16" spans="1:14">
      <c r="B16" s="1" t="str">
        <f>Tab5_Raw!B10</f>
        <v>(0.27)</v>
      </c>
      <c r="C16" s="1" t="str">
        <f>Tab5_Raw!C10</f>
        <v>(0.19)</v>
      </c>
      <c r="D16" s="1" t="str">
        <f>Tab5_Raw!D10</f>
        <v>(0.18)</v>
      </c>
      <c r="E16" s="1" t="str">
        <f>Tab5_Raw!E10</f>
        <v>(0.30)</v>
      </c>
      <c r="F16" s="1" t="str">
        <f>Tab5_Raw!F10</f>
        <v>(0.10)</v>
      </c>
      <c r="G16" s="1" t="str">
        <f>Tab5_Raw!G10</f>
        <v>(0.37)</v>
      </c>
      <c r="H16" s="1" t="str">
        <f>Tab5_Raw!H10</f>
        <v>(0.31)</v>
      </c>
      <c r="I16" s="1" t="str">
        <f>Tab5_Raw!I10</f>
        <v>(0.14)</v>
      </c>
      <c r="J16" s="1" t="str">
        <f>Tab5_Raw!J10</f>
        <v>(0.11)</v>
      </c>
    </row>
    <row r="17" spans="1:10">
      <c r="A17" s="2" t="s">
        <v>32</v>
      </c>
      <c r="B17" s="1" t="str">
        <f>Tab5_Raw!B11</f>
        <v>Yes</v>
      </c>
      <c r="C17" s="1" t="str">
        <f>Tab5_Raw!C11</f>
        <v>Yes</v>
      </c>
      <c r="D17" s="1" t="str">
        <f>Tab5_Raw!D11</f>
        <v>Yes</v>
      </c>
      <c r="E17" s="1" t="str">
        <f>Tab5_Raw!E11</f>
        <v>Yes</v>
      </c>
      <c r="F17" s="1" t="str">
        <f>Tab5_Raw!F11</f>
        <v>Yes</v>
      </c>
      <c r="G17" s="1" t="str">
        <f>Tab5_Raw!G11</f>
        <v>Yes</v>
      </c>
      <c r="H17" s="1" t="str">
        <f>Tab5_Raw!H11</f>
        <v>Yes</v>
      </c>
      <c r="I17" s="1" t="str">
        <f>Tab5_Raw!I11</f>
        <v>Yes</v>
      </c>
      <c r="J17" s="1" t="str">
        <f>Tab5_Raw!J11</f>
        <v>Yes</v>
      </c>
    </row>
    <row r="18" spans="1:10" ht="5" customHeight="1"/>
    <row r="19" spans="1:10">
      <c r="B19" s="83" t="s">
        <v>31</v>
      </c>
      <c r="C19" s="83"/>
      <c r="D19" s="83"/>
      <c r="E19" s="83"/>
      <c r="F19" s="83"/>
      <c r="G19" s="83"/>
      <c r="H19" s="83"/>
      <c r="I19" s="83"/>
      <c r="J19" s="83"/>
    </row>
    <row r="20" spans="1:10" ht="5" customHeight="1">
      <c r="B20" s="64"/>
      <c r="C20" s="64"/>
      <c r="D20" s="64"/>
      <c r="E20" s="64"/>
      <c r="F20" s="64"/>
      <c r="G20" s="64"/>
      <c r="H20" s="64"/>
      <c r="I20" s="64"/>
      <c r="J20" s="64"/>
    </row>
    <row r="21" spans="1:10">
      <c r="A21" s="2" t="s">
        <v>18</v>
      </c>
      <c r="B21" s="1" t="str">
        <f>Tab5_Raw!B19</f>
        <v>-0.30</v>
      </c>
      <c r="C21" s="1" t="str">
        <f>Tab5_Raw!C19</f>
        <v>0.41**</v>
      </c>
      <c r="D21" s="1" t="str">
        <f>Tab5_Raw!D19</f>
        <v>-0.71***</v>
      </c>
      <c r="E21" s="1" t="str">
        <f>Tab5_Raw!E19</f>
        <v>1.35***</v>
      </c>
      <c r="F21" s="1" t="str">
        <f>Tab5_Raw!F19</f>
        <v>1.65***</v>
      </c>
      <c r="G21" s="1" t="str">
        <f>Tab5_Raw!G19</f>
        <v>0.06</v>
      </c>
      <c r="H21" s="1" t="str">
        <f>Tab5_Raw!H19</f>
        <v>-0.40</v>
      </c>
      <c r="I21" s="1" t="str">
        <f>Tab5_Raw!I19</f>
        <v>1.19***</v>
      </c>
      <c r="J21" s="1" t="str">
        <f>Tab5_Raw!J19</f>
        <v>1.80***</v>
      </c>
    </row>
    <row r="22" spans="1:10">
      <c r="A22" s="2" t="str">
        <f>""</f>
        <v/>
      </c>
      <c r="B22" s="1" t="str">
        <f>Tab5_Raw!B20</f>
        <v>(0.32)</v>
      </c>
      <c r="C22" s="1" t="str">
        <f>Tab5_Raw!C20</f>
        <v>(0.19)</v>
      </c>
      <c r="D22" s="1" t="str">
        <f>Tab5_Raw!D20</f>
        <v>(0.26)</v>
      </c>
      <c r="E22" s="1" t="str">
        <f>Tab5_Raw!E20</f>
        <v>(0.31)</v>
      </c>
      <c r="F22" s="1" t="str">
        <f>Tab5_Raw!F20</f>
        <v>(0.07)</v>
      </c>
      <c r="G22" s="1" t="str">
        <f>Tab5_Raw!G20</f>
        <v>(0.38)</v>
      </c>
      <c r="H22" s="1" t="str">
        <f>Tab5_Raw!H20</f>
        <v>(0.33)</v>
      </c>
      <c r="I22" s="1" t="str">
        <f>Tab5_Raw!I20</f>
        <v>(0.06)</v>
      </c>
      <c r="J22" s="1" t="str">
        <f>Tab5_Raw!J20</f>
        <v>(0.08)</v>
      </c>
    </row>
    <row r="23" spans="1:10">
      <c r="A23" s="2" t="s">
        <v>77</v>
      </c>
      <c r="B23" s="1" t="str">
        <f>Tab5_Raw!B21</f>
        <v>-4.32***</v>
      </c>
      <c r="C23" s="1" t="str">
        <f>Tab5_Raw!C21</f>
        <v>-1.67***</v>
      </c>
      <c r="D23" s="1" t="str">
        <f>Tab5_Raw!D21</f>
        <v>-2.66***</v>
      </c>
      <c r="E23" s="1" t="str">
        <f>Tab5_Raw!E21</f>
        <v>-3.87***</v>
      </c>
      <c r="F23" s="1" t="str">
        <f>Tab5_Raw!F21</f>
        <v>0.46***</v>
      </c>
      <c r="G23" s="1" t="str">
        <f>Tab5_Raw!G21</f>
        <v>-5.38***</v>
      </c>
      <c r="H23" s="1" t="str">
        <f>Tab5_Raw!H21</f>
        <v>-4.06***</v>
      </c>
      <c r="I23" s="1" t="str">
        <f>Tab5_Raw!I21</f>
        <v>0.35**</v>
      </c>
      <c r="J23" s="1" t="str">
        <f>Tab5_Raw!J21</f>
        <v>0.30**</v>
      </c>
    </row>
    <row r="24" spans="1:10">
      <c r="B24" s="1" t="str">
        <f>Tab5_Raw!B22</f>
        <v>(0.25)</v>
      </c>
      <c r="C24" s="1" t="str">
        <f>Tab5_Raw!C22</f>
        <v>(0.17)</v>
      </c>
      <c r="D24" s="1" t="str">
        <f>Tab5_Raw!D22</f>
        <v>(0.17)</v>
      </c>
      <c r="E24" s="1" t="str">
        <f>Tab5_Raw!E22</f>
        <v>(0.29)</v>
      </c>
      <c r="F24" s="1" t="str">
        <f>Tab5_Raw!F22</f>
        <v>(0.08)</v>
      </c>
      <c r="G24" s="1" t="str">
        <f>Tab5_Raw!G22</f>
        <v>(0.34)</v>
      </c>
      <c r="H24" s="1" t="str">
        <f>Tab5_Raw!H22</f>
        <v>(0.32)</v>
      </c>
      <c r="I24" s="1" t="str">
        <f>Tab5_Raw!I22</f>
        <v>(0.14)</v>
      </c>
      <c r="J24" s="1" t="str">
        <f>Tab5_Raw!J22</f>
        <v>(0.13)</v>
      </c>
    </row>
    <row r="25" spans="1:10" ht="5" customHeight="1"/>
    <row r="26" spans="1:10" ht="158" customHeight="1">
      <c r="A26" s="82" t="s">
        <v>548</v>
      </c>
      <c r="B26" s="82"/>
      <c r="C26" s="82"/>
      <c r="D26" s="82"/>
      <c r="E26" s="82"/>
      <c r="F26" s="82"/>
      <c r="G26" s="82"/>
      <c r="H26" s="82"/>
      <c r="I26" s="82"/>
      <c r="J26" s="82"/>
    </row>
    <row r="27" spans="1:10">
      <c r="A27" s="59" t="s">
        <v>539</v>
      </c>
      <c r="B27" s="59"/>
      <c r="C27" s="59"/>
      <c r="D27" s="59"/>
      <c r="E27" s="59"/>
      <c r="F27" s="59"/>
      <c r="G27" s="59"/>
      <c r="H27" s="59"/>
      <c r="I27" s="59"/>
    </row>
    <row r="28" spans="1:10">
      <c r="A28" s="59" t="s">
        <v>540</v>
      </c>
      <c r="B28" s="59"/>
      <c r="C28" s="59"/>
      <c r="D28" s="59"/>
      <c r="E28" s="59"/>
      <c r="F28" s="59"/>
      <c r="G28" s="59"/>
      <c r="H28" s="59"/>
      <c r="I28" s="59"/>
    </row>
    <row r="29" spans="1:10">
      <c r="A29" s="59" t="s">
        <v>541</v>
      </c>
      <c r="B29" s="59"/>
      <c r="C29" s="59"/>
      <c r="D29" s="59"/>
      <c r="E29" s="59"/>
      <c r="F29" s="59"/>
      <c r="G29" s="59"/>
      <c r="H29" s="59"/>
      <c r="I29" s="59"/>
    </row>
  </sheetData>
  <customSheetViews>
    <customSheetView guid="{9E197219-5595-9244-B857-7D15D52248D5}" scale="115" hiddenColumns="1">
      <selection activeCell="A3" sqref="A3"/>
      <pageSetup orientation="landscape" horizontalDpi="4294967292" verticalDpi="4294967292"/>
    </customSheetView>
  </customSheetViews>
  <mergeCells count="6">
    <mergeCell ref="A1:J1"/>
    <mergeCell ref="A2:J2"/>
    <mergeCell ref="A11:A12"/>
    <mergeCell ref="A26:J26"/>
    <mergeCell ref="B9:J9"/>
    <mergeCell ref="B19:J19"/>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
  <sheetViews>
    <sheetView tabSelected="1" topLeftCell="A25" zoomScale="150" zoomScaleNormal="150" zoomScalePageLayoutView="150" workbookViewId="0">
      <selection activeCell="E13" sqref="E13"/>
    </sheetView>
  </sheetViews>
  <sheetFormatPr baseColWidth="10" defaultRowHeight="14" x14ac:dyDescent="0"/>
  <cols>
    <col min="1" max="1" width="24.1640625" style="17" customWidth="1"/>
    <col min="2" max="11" width="6.1640625" style="17" customWidth="1"/>
    <col min="12" max="16384" width="10.83203125" style="17"/>
  </cols>
  <sheetData>
    <row r="1" spans="1:20">
      <c r="A1" s="87" t="s">
        <v>528</v>
      </c>
      <c r="B1" s="87"/>
      <c r="C1" s="87"/>
      <c r="D1" s="87"/>
      <c r="E1" s="87"/>
      <c r="F1" s="87"/>
      <c r="G1" s="87"/>
      <c r="H1" s="87"/>
      <c r="I1" s="87"/>
      <c r="J1" s="87"/>
      <c r="K1" s="87"/>
    </row>
    <row r="2" spans="1:20">
      <c r="A2" s="91" t="s">
        <v>527</v>
      </c>
      <c r="B2" s="91"/>
      <c r="C2" s="91"/>
      <c r="D2" s="91"/>
      <c r="E2" s="91"/>
      <c r="F2" s="91"/>
      <c r="G2" s="91"/>
      <c r="H2" s="91"/>
      <c r="I2" s="91"/>
      <c r="J2" s="91"/>
      <c r="K2" s="91"/>
    </row>
    <row r="3" spans="1:20" ht="4" customHeight="1">
      <c r="A3" s="15"/>
      <c r="B3" s="15"/>
      <c r="C3" s="15"/>
      <c r="D3" s="15"/>
      <c r="E3" s="15"/>
      <c r="F3" s="15"/>
      <c r="G3" s="15"/>
      <c r="H3" s="15"/>
      <c r="I3" s="15"/>
    </row>
    <row r="4" spans="1:20" ht="28" customHeight="1">
      <c r="A4" s="15" t="s">
        <v>0</v>
      </c>
      <c r="B4" s="89" t="s">
        <v>547</v>
      </c>
      <c r="C4" s="90"/>
      <c r="D4" s="90"/>
      <c r="E4" s="89" t="s">
        <v>448</v>
      </c>
      <c r="F4" s="89"/>
      <c r="G4" s="89" t="s">
        <v>449</v>
      </c>
      <c r="H4" s="90"/>
      <c r="I4" s="90"/>
      <c r="J4" s="90"/>
      <c r="K4" s="90"/>
    </row>
    <row r="5" spans="1:20">
      <c r="A5" s="15" t="s">
        <v>0</v>
      </c>
      <c r="B5" s="3" t="s">
        <v>3</v>
      </c>
      <c r="C5" s="3" t="s">
        <v>4</v>
      </c>
      <c r="D5" s="3" t="s">
        <v>5</v>
      </c>
      <c r="E5" s="3" t="s">
        <v>6</v>
      </c>
      <c r="F5" s="3" t="s">
        <v>7</v>
      </c>
      <c r="G5" s="3" t="s">
        <v>8</v>
      </c>
      <c r="H5" s="3" t="s">
        <v>9</v>
      </c>
      <c r="I5" s="3" t="s">
        <v>10</v>
      </c>
      <c r="J5" s="3" t="str">
        <f>"(9)"</f>
        <v>(9)</v>
      </c>
      <c r="K5" s="3" t="str">
        <f>"(10)"</f>
        <v>(10)</v>
      </c>
    </row>
    <row r="6" spans="1:20" ht="5" customHeight="1">
      <c r="A6" s="71"/>
      <c r="B6" s="67"/>
      <c r="C6" s="67"/>
      <c r="D6" s="67"/>
      <c r="E6" s="67"/>
      <c r="F6" s="67"/>
      <c r="G6" s="67"/>
      <c r="H6" s="67"/>
      <c r="I6" s="67"/>
      <c r="J6" s="67"/>
      <c r="K6" s="67"/>
    </row>
    <row r="7" spans="1:20" ht="4" customHeight="1">
      <c r="A7" s="15"/>
      <c r="B7" s="3"/>
      <c r="C7" s="3"/>
      <c r="D7" s="3"/>
      <c r="E7" s="3"/>
      <c r="F7" s="3"/>
      <c r="G7" s="3"/>
      <c r="H7" s="3"/>
      <c r="I7" s="3"/>
      <c r="L7" s="15"/>
      <c r="M7" s="15"/>
      <c r="N7" s="3"/>
      <c r="O7" s="3"/>
      <c r="P7" s="3"/>
      <c r="Q7" s="3"/>
      <c r="R7" s="3"/>
      <c r="S7" s="3"/>
      <c r="T7" s="3"/>
    </row>
    <row r="8" spans="1:20">
      <c r="B8" s="92" t="s">
        <v>47</v>
      </c>
      <c r="C8" s="92"/>
      <c r="D8" s="92"/>
      <c r="E8" s="92"/>
      <c r="F8" s="92"/>
      <c r="G8" s="92"/>
      <c r="H8" s="92"/>
      <c r="I8" s="92"/>
      <c r="J8" s="92"/>
      <c r="K8" s="92"/>
    </row>
    <row r="9" spans="1:20" ht="5" customHeight="1">
      <c r="A9" s="15"/>
      <c r="B9" s="3"/>
      <c r="C9" s="3"/>
      <c r="D9" s="3"/>
      <c r="E9" s="3"/>
      <c r="F9" s="3"/>
      <c r="G9" s="3"/>
      <c r="H9" s="3"/>
      <c r="I9" s="3"/>
      <c r="J9" s="3"/>
      <c r="K9" s="3"/>
    </row>
    <row r="10" spans="1:20">
      <c r="A10" s="15" t="s">
        <v>454</v>
      </c>
      <c r="B10" s="3" t="str">
        <f>Tab6_Raw!B3</f>
        <v>-1.17***</v>
      </c>
      <c r="C10" s="3" t="str">
        <f>Tab6_Raw!C3</f>
        <v>-1.28***</v>
      </c>
      <c r="D10" s="3" t="str">
        <f>Tab6_Raw!D3</f>
        <v>-0.72***</v>
      </c>
      <c r="E10" s="3" t="str">
        <f>Tab6_Raw!E3</f>
        <v/>
      </c>
      <c r="F10" s="3" t="str">
        <f>Tab6_Raw!F3</f>
        <v/>
      </c>
      <c r="G10" s="3" t="str">
        <f>Tab6_Raw!G3</f>
        <v>-1.14***</v>
      </c>
      <c r="H10" s="3" t="str">
        <f>Tab6_Raw!H3</f>
        <v>-1.11**</v>
      </c>
      <c r="I10" s="3" t="str">
        <f>Tab6_Raw!I3</f>
        <v>-0.69***</v>
      </c>
      <c r="J10" s="3" t="str">
        <f>Tab6_Raw!J3</f>
        <v>-1.07***</v>
      </c>
      <c r="K10" s="3" t="str">
        <f>Tab6_Raw!K3</f>
        <v/>
      </c>
      <c r="L10" s="16"/>
      <c r="M10" s="3"/>
      <c r="N10" s="3"/>
      <c r="O10" s="3"/>
      <c r="P10" s="3"/>
      <c r="Q10" s="3"/>
      <c r="R10" s="3"/>
      <c r="S10" s="3"/>
      <c r="T10" s="3"/>
    </row>
    <row r="11" spans="1:20">
      <c r="A11" s="15"/>
      <c r="B11" s="3" t="str">
        <f>Tab6_Raw!B4</f>
        <v>(0.42)</v>
      </c>
      <c r="C11" s="3" t="str">
        <f>Tab6_Raw!C4</f>
        <v>(0.49)</v>
      </c>
      <c r="D11" s="3" t="str">
        <f>Tab6_Raw!D4</f>
        <v>(0.22)</v>
      </c>
      <c r="E11" s="3" t="str">
        <f>Tab6_Raw!E4</f>
        <v/>
      </c>
      <c r="F11" s="3" t="str">
        <f>Tab6_Raw!F4</f>
        <v/>
      </c>
      <c r="G11" s="3" t="str">
        <f>Tab6_Raw!G4</f>
        <v>(0.42)</v>
      </c>
      <c r="H11" s="3" t="str">
        <f>Tab6_Raw!H4</f>
        <v>(0.48)</v>
      </c>
      <c r="I11" s="3" t="str">
        <f>Tab6_Raw!I4</f>
        <v>(0.22)</v>
      </c>
      <c r="J11" s="3" t="str">
        <f>Tab6_Raw!J4</f>
        <v>(0.38)</v>
      </c>
      <c r="K11" s="3" t="str">
        <f>Tab6_Raw!K4</f>
        <v/>
      </c>
      <c r="L11" s="15"/>
      <c r="M11" s="3"/>
      <c r="N11" s="3"/>
      <c r="O11" s="3"/>
      <c r="P11" s="3"/>
      <c r="Q11" s="3"/>
      <c r="R11" s="3"/>
      <c r="S11" s="3"/>
      <c r="T11" s="3"/>
    </row>
    <row r="12" spans="1:20">
      <c r="A12" s="15" t="s">
        <v>460</v>
      </c>
      <c r="B12" s="3" t="str">
        <f>Tab6_Raw!B5</f>
        <v>-2.21*</v>
      </c>
      <c r="C12" s="3" t="str">
        <f>Tab6_Raw!C5</f>
        <v>-2.44**</v>
      </c>
      <c r="D12" s="3" t="str">
        <f>Tab6_Raw!D5</f>
        <v>-1.03**</v>
      </c>
      <c r="E12" s="3" t="str">
        <f>Tab6_Raw!E5</f>
        <v>-6.63**</v>
      </c>
      <c r="F12" s="3" t="str">
        <f>Tab6_Raw!F5</f>
        <v>-6.88**</v>
      </c>
      <c r="G12" s="3" t="str">
        <f>Tab6_Raw!G5</f>
        <v>-2.70**</v>
      </c>
      <c r="H12" s="3" t="str">
        <f>Tab6_Raw!H5</f>
        <v>-2.64**</v>
      </c>
      <c r="I12" s="3" t="str">
        <f>Tab6_Raw!I5</f>
        <v>-1.72**</v>
      </c>
      <c r="J12" s="3" t="str">
        <f>Tab6_Raw!J5</f>
        <v>-3.06***</v>
      </c>
      <c r="K12" s="3" t="str">
        <f>Tab6_Raw!K5</f>
        <v/>
      </c>
      <c r="L12" s="15"/>
      <c r="M12" s="3"/>
      <c r="N12" s="3"/>
      <c r="O12" s="3"/>
      <c r="P12" s="3"/>
      <c r="Q12" s="3"/>
      <c r="R12" s="3"/>
      <c r="S12" s="3"/>
      <c r="T12" s="3"/>
    </row>
    <row r="13" spans="1:20">
      <c r="A13" s="15"/>
      <c r="B13" s="3" t="str">
        <f>Tab6_Raw!B6</f>
        <v>(1.14)</v>
      </c>
      <c r="C13" s="3" t="str">
        <f>Tab6_Raw!C6</f>
        <v>(1.13)</v>
      </c>
      <c r="D13" s="3" t="str">
        <f>Tab6_Raw!D6</f>
        <v>(0.45)</v>
      </c>
      <c r="E13" s="3" t="str">
        <f>Tab6_Raw!E6</f>
        <v>(2.79)</v>
      </c>
      <c r="F13" s="3" t="str">
        <f>Tab6_Raw!F6</f>
        <v>(2.97)</v>
      </c>
      <c r="G13" s="3" t="str">
        <f>Tab6_Raw!G6</f>
        <v>(1.26)</v>
      </c>
      <c r="H13" s="3" t="str">
        <f>Tab6_Raw!H6</f>
        <v>(1.32)</v>
      </c>
      <c r="I13" s="3" t="str">
        <f>Tab6_Raw!I6</f>
        <v>(0.75)</v>
      </c>
      <c r="J13" s="3" t="str">
        <f>Tab6_Raw!J6</f>
        <v>(1.09)</v>
      </c>
      <c r="K13" s="3" t="str">
        <f>Tab6_Raw!K6</f>
        <v/>
      </c>
      <c r="L13" s="15"/>
      <c r="M13" s="3"/>
      <c r="N13" s="3"/>
      <c r="O13" s="3"/>
      <c r="P13" s="3"/>
      <c r="Q13" s="3"/>
      <c r="R13" s="3"/>
      <c r="S13" s="3"/>
      <c r="T13" s="3"/>
    </row>
    <row r="14" spans="1:20" ht="14" customHeight="1">
      <c r="A14" s="15" t="s">
        <v>461</v>
      </c>
      <c r="B14" s="3" t="str">
        <f>Tab6_Raw!B7</f>
        <v/>
      </c>
      <c r="C14" s="3" t="str">
        <f>Tab6_Raw!C7</f>
        <v>2.31</v>
      </c>
      <c r="D14" s="3" t="str">
        <f>Tab6_Raw!D7</f>
        <v/>
      </c>
      <c r="E14" s="3" t="str">
        <f>Tab6_Raw!E7</f>
        <v/>
      </c>
      <c r="F14" s="3" t="str">
        <f>Tab6_Raw!F7</f>
        <v>-5.80</v>
      </c>
      <c r="G14" s="3" t="str">
        <f>Tab6_Raw!G7</f>
        <v/>
      </c>
      <c r="H14" s="3" t="str">
        <f>Tab6_Raw!H7</f>
        <v>-0.67</v>
      </c>
      <c r="I14" s="3" t="str">
        <f>Tab6_Raw!I7</f>
        <v/>
      </c>
      <c r="J14" s="3" t="str">
        <f>Tab6_Raw!J7</f>
        <v/>
      </c>
      <c r="K14" s="3" t="str">
        <f>Tab6_Raw!K7</f>
        <v/>
      </c>
      <c r="L14" s="15"/>
      <c r="M14" s="3"/>
      <c r="N14" s="3"/>
      <c r="O14" s="3"/>
      <c r="P14" s="3"/>
      <c r="Q14" s="3"/>
      <c r="R14" s="3"/>
      <c r="S14" s="3"/>
      <c r="T14" s="3"/>
    </row>
    <row r="15" spans="1:20">
      <c r="A15" s="15"/>
      <c r="B15" s="3" t="str">
        <f>Tab6_Raw!B8</f>
        <v/>
      </c>
      <c r="C15" s="3" t="str">
        <f>Tab6_Raw!C8</f>
        <v>(2.66)</v>
      </c>
      <c r="D15" s="3" t="str">
        <f>Tab6_Raw!D8</f>
        <v/>
      </c>
      <c r="E15" s="3" t="str">
        <f>Tab6_Raw!E8</f>
        <v/>
      </c>
      <c r="F15" s="3" t="str">
        <f>Tab6_Raw!F8</f>
        <v>(7.43)</v>
      </c>
      <c r="G15" s="3" t="str">
        <f>Tab6_Raw!G8</f>
        <v/>
      </c>
      <c r="H15" s="3" t="str">
        <f>Tab6_Raw!H8</f>
        <v>(3.69)</v>
      </c>
      <c r="I15" s="3" t="str">
        <f>Tab6_Raw!I8</f>
        <v/>
      </c>
      <c r="J15" s="3" t="str">
        <f>Tab6_Raw!J8</f>
        <v/>
      </c>
      <c r="K15" s="3" t="str">
        <f>Tab6_Raw!K8</f>
        <v/>
      </c>
      <c r="L15" s="16"/>
      <c r="M15" s="3"/>
      <c r="N15" s="3"/>
      <c r="O15" s="3"/>
      <c r="P15" s="3"/>
      <c r="Q15" s="3"/>
      <c r="R15" s="3"/>
      <c r="S15" s="3"/>
      <c r="T15" s="3"/>
    </row>
    <row r="16" spans="1:20" ht="14" customHeight="1">
      <c r="A16" s="93" t="s">
        <v>462</v>
      </c>
      <c r="B16" s="3" t="str">
        <f>Tab6_Raw!B9</f>
        <v/>
      </c>
      <c r="C16" s="3" t="str">
        <f>Tab6_Raw!C9</f>
        <v/>
      </c>
      <c r="D16" s="3" t="str">
        <f>Tab6_Raw!D9</f>
        <v/>
      </c>
      <c r="E16" s="3" t="str">
        <f>Tab6_Raw!E9</f>
        <v/>
      </c>
      <c r="F16" s="3" t="str">
        <f>Tab6_Raw!F9</f>
        <v/>
      </c>
      <c r="G16" s="3" t="str">
        <f>Tab6_Raw!G9</f>
        <v/>
      </c>
      <c r="H16" s="3" t="str">
        <f>Tab6_Raw!H9</f>
        <v/>
      </c>
      <c r="I16" s="3" t="str">
        <f>Tab6_Raw!I9</f>
        <v/>
      </c>
      <c r="J16" s="3" t="str">
        <f>Tab6_Raw!J9</f>
        <v/>
      </c>
      <c r="K16" s="3" t="str">
        <f>Tab6_Raw!K9</f>
        <v>-1.35***</v>
      </c>
      <c r="L16" s="16"/>
      <c r="M16" s="3"/>
      <c r="N16" s="3"/>
      <c r="O16" s="3"/>
      <c r="P16" s="3"/>
      <c r="Q16" s="3"/>
      <c r="R16" s="3"/>
      <c r="S16" s="3"/>
      <c r="T16" s="3"/>
    </row>
    <row r="17" spans="1:20">
      <c r="A17" s="93"/>
      <c r="B17" s="3" t="str">
        <f>Tab6_Raw!B10</f>
        <v/>
      </c>
      <c r="C17" s="3" t="str">
        <f>Tab6_Raw!C10</f>
        <v/>
      </c>
      <c r="D17" s="3" t="str">
        <f>Tab6_Raw!D10</f>
        <v/>
      </c>
      <c r="E17" s="3" t="str">
        <f>Tab6_Raw!E10</f>
        <v/>
      </c>
      <c r="F17" s="3" t="str">
        <f>Tab6_Raw!F10</f>
        <v/>
      </c>
      <c r="G17" s="3" t="str">
        <f>Tab6_Raw!G10</f>
        <v/>
      </c>
      <c r="H17" s="3" t="str">
        <f>Tab6_Raw!H10</f>
        <v/>
      </c>
      <c r="I17" s="3" t="str">
        <f>Tab6_Raw!I10</f>
        <v/>
      </c>
      <c r="J17" s="3" t="str">
        <f>Tab6_Raw!J10</f>
        <v/>
      </c>
      <c r="K17" s="3" t="str">
        <f>Tab6_Raw!K10</f>
        <v>(0.38)</v>
      </c>
      <c r="L17" s="16"/>
      <c r="M17" s="3"/>
      <c r="N17" s="3"/>
      <c r="O17" s="3"/>
      <c r="P17" s="3"/>
      <c r="Q17" s="3"/>
      <c r="R17" s="3"/>
      <c r="S17" s="3"/>
      <c r="T17" s="3"/>
    </row>
    <row r="18" spans="1:20" ht="4" customHeight="1">
      <c r="A18" s="15"/>
      <c r="B18" s="3"/>
      <c r="C18" s="3"/>
      <c r="D18" s="3"/>
      <c r="E18" s="3"/>
      <c r="F18" s="3"/>
      <c r="G18" s="3"/>
      <c r="H18" s="3"/>
      <c r="I18" s="3"/>
      <c r="L18" s="15"/>
      <c r="M18" s="15"/>
      <c r="N18" s="3"/>
      <c r="O18" s="3"/>
      <c r="P18" s="3"/>
      <c r="Q18" s="3"/>
      <c r="R18" s="3"/>
      <c r="S18" s="3"/>
      <c r="T18" s="3"/>
    </row>
    <row r="19" spans="1:20">
      <c r="B19" s="92" t="s">
        <v>48</v>
      </c>
      <c r="C19" s="92"/>
      <c r="D19" s="92"/>
      <c r="E19" s="92"/>
      <c r="F19" s="92"/>
      <c r="G19" s="92"/>
      <c r="H19" s="92"/>
      <c r="I19" s="92"/>
      <c r="J19" s="92"/>
      <c r="K19" s="92"/>
      <c r="L19" s="15"/>
      <c r="M19" s="15"/>
      <c r="N19" s="3"/>
      <c r="O19" s="3"/>
      <c r="P19" s="3"/>
      <c r="Q19" s="3"/>
      <c r="R19" s="3"/>
      <c r="S19" s="3"/>
      <c r="T19" s="3"/>
    </row>
    <row r="20" spans="1:20" ht="4" customHeight="1">
      <c r="A20" s="43"/>
      <c r="B20" s="43"/>
      <c r="C20" s="43"/>
      <c r="D20" s="43"/>
      <c r="E20" s="43"/>
      <c r="F20" s="43"/>
      <c r="G20" s="43"/>
      <c r="H20" s="43"/>
      <c r="I20" s="43"/>
      <c r="L20" s="15"/>
      <c r="M20" s="15"/>
      <c r="N20" s="3"/>
      <c r="O20" s="3"/>
      <c r="P20" s="3"/>
      <c r="Q20" s="3"/>
      <c r="R20" s="3"/>
      <c r="S20" s="3"/>
      <c r="T20" s="3"/>
    </row>
    <row r="21" spans="1:20">
      <c r="A21" s="15" t="s">
        <v>454</v>
      </c>
      <c r="B21" s="3" t="str">
        <f>Tab6_Raw!B30</f>
        <v>-1.20***</v>
      </c>
      <c r="C21" s="3" t="str">
        <f>Tab6_Raw!C30</f>
        <v>-1.30***</v>
      </c>
      <c r="D21" s="3" t="str">
        <f>Tab6_Raw!D30</f>
        <v>-0.72***</v>
      </c>
      <c r="E21" s="3" t="str">
        <f>Tab6_Raw!E30</f>
        <v/>
      </c>
      <c r="F21" s="3" t="str">
        <f>Tab6_Raw!F30</f>
        <v/>
      </c>
      <c r="G21" s="3" t="str">
        <f>Tab6_Raw!G30</f>
        <v>-1.18***</v>
      </c>
      <c r="H21" s="3" t="str">
        <f>Tab6_Raw!H30</f>
        <v>-1.14**</v>
      </c>
      <c r="I21" s="3" t="str">
        <f>Tab6_Raw!I30</f>
        <v>-0.71***</v>
      </c>
      <c r="J21" s="3" t="str">
        <f>Tab6_Raw!J30</f>
        <v>-1.12***</v>
      </c>
      <c r="K21" s="3" t="str">
        <f>Tab6_Raw!K30</f>
        <v/>
      </c>
      <c r="L21" s="15"/>
      <c r="M21" s="3"/>
      <c r="N21" s="3"/>
      <c r="O21" s="3"/>
      <c r="P21" s="3"/>
      <c r="Q21" s="3"/>
      <c r="R21" s="3"/>
      <c r="S21" s="3"/>
      <c r="T21" s="3"/>
    </row>
    <row r="22" spans="1:20">
      <c r="A22" s="15"/>
      <c r="B22" s="3" t="str">
        <f>Tab6_Raw!B31</f>
        <v>(0.42)</v>
      </c>
      <c r="C22" s="3" t="str">
        <f>Tab6_Raw!C31</f>
        <v>(0.49)</v>
      </c>
      <c r="D22" s="3" t="str">
        <f>Tab6_Raw!D31</f>
        <v>(0.22)</v>
      </c>
      <c r="E22" s="3" t="str">
        <f>Tab6_Raw!E31</f>
        <v/>
      </c>
      <c r="F22" s="3" t="str">
        <f>Tab6_Raw!F31</f>
        <v/>
      </c>
      <c r="G22" s="3" t="str">
        <f>Tab6_Raw!G31</f>
        <v>(0.42)</v>
      </c>
      <c r="H22" s="3" t="str">
        <f>Tab6_Raw!H31</f>
        <v>(0.48)</v>
      </c>
      <c r="I22" s="3" t="str">
        <f>Tab6_Raw!I31</f>
        <v>(0.22)</v>
      </c>
      <c r="J22" s="3" t="str">
        <f>Tab6_Raw!J31</f>
        <v>(0.38)</v>
      </c>
      <c r="K22" s="3" t="str">
        <f>Tab6_Raw!K31</f>
        <v/>
      </c>
      <c r="L22" s="15"/>
      <c r="M22" s="3"/>
      <c r="N22" s="3"/>
      <c r="O22" s="3"/>
      <c r="P22" s="3"/>
      <c r="Q22" s="3"/>
      <c r="R22" s="3"/>
      <c r="S22" s="3"/>
      <c r="T22" s="3"/>
    </row>
    <row r="23" spans="1:20">
      <c r="A23" s="15" t="s">
        <v>460</v>
      </c>
      <c r="B23" s="3" t="str">
        <f>Tab6_Raw!B32</f>
        <v>-1.64*</v>
      </c>
      <c r="C23" s="3" t="str">
        <f>Tab6_Raw!C32</f>
        <v>-1.78**</v>
      </c>
      <c r="D23" s="3" t="str">
        <f>Tab6_Raw!D32</f>
        <v>-0.85**</v>
      </c>
      <c r="E23" s="3" t="str">
        <f>Tab6_Raw!E32</f>
        <v>-3.19</v>
      </c>
      <c r="F23" s="3" t="str">
        <f>Tab6_Raw!F32</f>
        <v>-3.17</v>
      </c>
      <c r="G23" s="3" t="str">
        <f>Tab6_Raw!G32</f>
        <v>-1.90**</v>
      </c>
      <c r="H23" s="3" t="str">
        <f>Tab6_Raw!H32</f>
        <v>-1.86**</v>
      </c>
      <c r="I23" s="3" t="str">
        <f>Tab6_Raw!I32</f>
        <v>-1.29**</v>
      </c>
      <c r="J23" s="3" t="str">
        <f>Tab6_Raw!J32</f>
        <v>-2.10***</v>
      </c>
      <c r="K23" s="3" t="str">
        <f>Tab6_Raw!K32</f>
        <v/>
      </c>
      <c r="L23" s="15"/>
      <c r="M23" s="3"/>
      <c r="N23" s="3"/>
      <c r="O23" s="3"/>
      <c r="P23" s="3"/>
      <c r="Q23" s="3"/>
      <c r="R23" s="3"/>
      <c r="S23" s="3"/>
      <c r="T23" s="3"/>
    </row>
    <row r="24" spans="1:20">
      <c r="A24" s="15"/>
      <c r="B24" s="3" t="str">
        <f>Tab6_Raw!B33</f>
        <v>(0.84)</v>
      </c>
      <c r="C24" s="3" t="str">
        <f>Tab6_Raw!C33</f>
        <v>(0.82)</v>
      </c>
      <c r="D24" s="3" t="str">
        <f>Tab6_Raw!D33</f>
        <v>(0.37)</v>
      </c>
      <c r="E24" s="3" t="str">
        <f>Tab6_Raw!E33</f>
        <v>(2.14)</v>
      </c>
      <c r="F24" s="3" t="str">
        <f>Tab6_Raw!F33</f>
        <v>(2.27)</v>
      </c>
      <c r="G24" s="3" t="str">
        <f>Tab6_Raw!G33</f>
        <v>(0.86)</v>
      </c>
      <c r="H24" s="3" t="str">
        <f>Tab6_Raw!H33</f>
        <v>(0.91)</v>
      </c>
      <c r="I24" s="3" t="str">
        <f>Tab6_Raw!I33</f>
        <v>(0.59)</v>
      </c>
      <c r="J24" s="3" t="str">
        <f>Tab6_Raw!J33</f>
        <v>(0.75)</v>
      </c>
      <c r="K24" s="3" t="str">
        <f>Tab6_Raw!K33</f>
        <v/>
      </c>
    </row>
    <row r="25" spans="1:20">
      <c r="A25" s="15" t="s">
        <v>461</v>
      </c>
      <c r="B25" s="3" t="str">
        <f>Tab6_Raw!B34</f>
        <v/>
      </c>
      <c r="C25" s="3" t="str">
        <f>Tab6_Raw!C34</f>
        <v>1.74</v>
      </c>
      <c r="D25" s="3" t="str">
        <f>Tab6_Raw!D34</f>
        <v/>
      </c>
      <c r="E25" s="3" t="str">
        <f>Tab6_Raw!E34</f>
        <v/>
      </c>
      <c r="F25" s="3" t="str">
        <f>Tab6_Raw!F34</f>
        <v>-4.26</v>
      </c>
      <c r="G25" s="3" t="str">
        <f>Tab6_Raw!G34</f>
        <v/>
      </c>
      <c r="H25" s="3" t="str">
        <f>Tab6_Raw!H34</f>
        <v>-0.68</v>
      </c>
      <c r="I25" s="3" t="str">
        <f>Tab6_Raw!I34</f>
        <v/>
      </c>
      <c r="J25" s="3" t="str">
        <f>Tab6_Raw!J34</f>
        <v/>
      </c>
      <c r="K25" s="3" t="str">
        <f>Tab6_Raw!K34</f>
        <v/>
      </c>
    </row>
    <row r="26" spans="1:20">
      <c r="A26" s="15"/>
      <c r="B26" s="3" t="str">
        <f>Tab6_Raw!B35</f>
        <v/>
      </c>
      <c r="C26" s="3" t="str">
        <f>Tab6_Raw!C35</f>
        <v>(2.10)</v>
      </c>
      <c r="D26" s="3" t="str">
        <f>Tab6_Raw!D35</f>
        <v/>
      </c>
      <c r="E26" s="3" t="str">
        <f>Tab6_Raw!E35</f>
        <v/>
      </c>
      <c r="F26" s="3" t="str">
        <f>Tab6_Raw!F35</f>
        <v>(5.94)</v>
      </c>
      <c r="G26" s="3" t="str">
        <f>Tab6_Raw!G35</f>
        <v/>
      </c>
      <c r="H26" s="3" t="str">
        <f>Tab6_Raw!H35</f>
        <v>(2.95)</v>
      </c>
      <c r="I26" s="3" t="str">
        <f>Tab6_Raw!I35</f>
        <v/>
      </c>
      <c r="J26" s="3" t="str">
        <f>Tab6_Raw!J35</f>
        <v/>
      </c>
      <c r="K26" s="3" t="str">
        <f>Tab6_Raw!K35</f>
        <v/>
      </c>
    </row>
    <row r="27" spans="1:20" ht="14" customHeight="1">
      <c r="A27" s="93" t="s">
        <v>462</v>
      </c>
      <c r="B27" s="3" t="str">
        <f>Tab6_Raw!B36</f>
        <v/>
      </c>
      <c r="C27" s="3" t="str">
        <f>Tab6_Raw!C36</f>
        <v/>
      </c>
      <c r="D27" s="3" t="str">
        <f>Tab6_Raw!D36</f>
        <v/>
      </c>
      <c r="E27" s="3" t="str">
        <f>Tab6_Raw!E36</f>
        <v/>
      </c>
      <c r="F27" s="3" t="str">
        <f>Tab6_Raw!F36</f>
        <v/>
      </c>
      <c r="G27" s="3" t="str">
        <f>Tab6_Raw!G36</f>
        <v/>
      </c>
      <c r="H27" s="3" t="str">
        <f>Tab6_Raw!H36</f>
        <v/>
      </c>
      <c r="I27" s="3" t="str">
        <f>Tab6_Raw!I36</f>
        <v/>
      </c>
      <c r="J27" s="3" t="str">
        <f>Tab6_Raw!J36</f>
        <v/>
      </c>
      <c r="K27" s="3" t="str">
        <f>Tab6_Raw!K36</f>
        <v>-1.32***</v>
      </c>
    </row>
    <row r="28" spans="1:20">
      <c r="A28" s="93"/>
      <c r="B28" s="3" t="str">
        <f>Tab6_Raw!B37</f>
        <v/>
      </c>
      <c r="C28" s="3" t="str">
        <f>Tab6_Raw!C37</f>
        <v/>
      </c>
      <c r="D28" s="3" t="str">
        <f>Tab6_Raw!D37</f>
        <v/>
      </c>
      <c r="E28" s="3" t="str">
        <f>Tab6_Raw!E37</f>
        <v/>
      </c>
      <c r="F28" s="3" t="str">
        <f>Tab6_Raw!F37</f>
        <v/>
      </c>
      <c r="G28" s="3" t="str">
        <f>Tab6_Raw!G37</f>
        <v/>
      </c>
      <c r="H28" s="3" t="str">
        <f>Tab6_Raw!H37</f>
        <v/>
      </c>
      <c r="I28" s="3" t="str">
        <f>Tab6_Raw!I37</f>
        <v/>
      </c>
      <c r="J28" s="3" t="str">
        <f>Tab6_Raw!J37</f>
        <v/>
      </c>
      <c r="K28" s="3" t="str">
        <f>Tab6_Raw!K37</f>
        <v>(0.37)</v>
      </c>
    </row>
    <row r="29" spans="1:20" ht="10" customHeight="1">
      <c r="A29" s="15"/>
      <c r="B29" s="15"/>
      <c r="C29" s="15"/>
      <c r="D29" s="15"/>
      <c r="E29" s="15"/>
      <c r="F29" s="15"/>
      <c r="G29" s="15"/>
      <c r="H29" s="15"/>
      <c r="I29" s="15"/>
      <c r="J29" s="15"/>
    </row>
    <row r="30" spans="1:20">
      <c r="A30" s="15" t="s">
        <v>450</v>
      </c>
      <c r="B30" s="3" t="str">
        <f>Tab6_Raw!B11</f>
        <v>Yes</v>
      </c>
      <c r="C30" s="3" t="str">
        <f>Tab6_Raw!C11</f>
        <v>Yes</v>
      </c>
      <c r="D30" s="3" t="str">
        <f>Tab6_Raw!D11</f>
        <v>Yes</v>
      </c>
      <c r="E30" s="3" t="str">
        <f>Tab6_Raw!E11</f>
        <v>Yes</v>
      </c>
      <c r="F30" s="3" t="str">
        <f>Tab6_Raw!F11</f>
        <v>Yes</v>
      </c>
      <c r="G30" s="3" t="str">
        <f>Tab6_Raw!G11</f>
        <v>Yes</v>
      </c>
      <c r="H30" s="3" t="str">
        <f>Tab6_Raw!H11</f>
        <v>Yes</v>
      </c>
      <c r="I30" s="3" t="str">
        <f>Tab6_Raw!I11</f>
        <v>Yes</v>
      </c>
      <c r="J30" s="3" t="str">
        <f>Tab6_Raw!J11</f>
        <v>Yes</v>
      </c>
      <c r="K30" s="3" t="str">
        <f>Tab6_Raw!K11</f>
        <v>Yes</v>
      </c>
    </row>
    <row r="31" spans="1:20">
      <c r="A31" s="38" t="str">
        <f>Tab6_Raw!A12</f>
        <v xml:space="preserve">1-Digit Mfg Sector Controls </v>
      </c>
      <c r="B31" s="39" t="str">
        <f>Tab6_Raw!B12</f>
        <v>No</v>
      </c>
      <c r="C31" s="39" t="str">
        <f>Tab6_Raw!C12</f>
        <v>No</v>
      </c>
      <c r="D31" s="39" t="str">
        <f>Tab6_Raw!D12</f>
        <v>Yes</v>
      </c>
      <c r="E31" s="39" t="str">
        <f>Tab6_Raw!E12</f>
        <v>No</v>
      </c>
      <c r="F31" s="39" t="str">
        <f>Tab6_Raw!F12</f>
        <v>No</v>
      </c>
      <c r="G31" s="39" t="str">
        <f>Tab6_Raw!G12</f>
        <v>No</v>
      </c>
      <c r="H31" s="39" t="str">
        <f>Tab6_Raw!H12</f>
        <v>No</v>
      </c>
      <c r="I31" s="39" t="str">
        <f>Tab6_Raw!I12</f>
        <v>Yes</v>
      </c>
      <c r="J31" s="39" t="str">
        <f>Tab6_Raw!J12</f>
        <v>No</v>
      </c>
      <c r="K31" s="39" t="str">
        <f>Tab6_Raw!K12</f>
        <v>No</v>
      </c>
    </row>
    <row r="32" spans="1:20">
      <c r="A32" s="15" t="s">
        <v>51</v>
      </c>
      <c r="B32" s="3" t="s">
        <v>44</v>
      </c>
      <c r="C32" s="3" t="s">
        <v>44</v>
      </c>
      <c r="D32" s="3" t="s">
        <v>44</v>
      </c>
      <c r="E32" s="3" t="s">
        <v>44</v>
      </c>
      <c r="F32" s="3" t="s">
        <v>44</v>
      </c>
      <c r="G32" s="3" t="s">
        <v>44</v>
      </c>
      <c r="H32" s="3" t="s">
        <v>44</v>
      </c>
      <c r="I32" s="3" t="s">
        <v>44</v>
      </c>
      <c r="J32" s="3" t="s">
        <v>45</v>
      </c>
      <c r="K32" s="3" t="s">
        <v>44</v>
      </c>
    </row>
    <row r="33" spans="1:11" ht="4" customHeight="1">
      <c r="A33" s="15"/>
      <c r="B33" s="3"/>
      <c r="C33" s="3"/>
      <c r="D33" s="3"/>
      <c r="E33" s="3"/>
      <c r="F33" s="3"/>
      <c r="G33" s="3"/>
      <c r="H33" s="3"/>
      <c r="I33" s="3"/>
      <c r="J33" s="3"/>
    </row>
    <row r="34" spans="1:11" ht="227" customHeight="1">
      <c r="A34" s="88" t="s">
        <v>542</v>
      </c>
      <c r="B34" s="88"/>
      <c r="C34" s="88"/>
      <c r="D34" s="88"/>
      <c r="E34" s="88"/>
      <c r="F34" s="88"/>
      <c r="G34" s="88"/>
      <c r="H34" s="88"/>
      <c r="I34" s="88"/>
      <c r="J34" s="88"/>
      <c r="K34" s="88"/>
    </row>
    <row r="35" spans="1:11" s="2" customFormat="1">
      <c r="A35" s="59" t="s">
        <v>539</v>
      </c>
      <c r="B35" s="59"/>
      <c r="C35" s="59"/>
      <c r="D35" s="59"/>
      <c r="E35" s="59"/>
      <c r="F35" s="59"/>
      <c r="G35" s="59"/>
      <c r="H35" s="59"/>
      <c r="I35" s="59"/>
    </row>
    <row r="36" spans="1:11" s="2" customFormat="1">
      <c r="A36" s="59" t="s">
        <v>540</v>
      </c>
      <c r="B36" s="59"/>
      <c r="C36" s="59"/>
      <c r="D36" s="59"/>
      <c r="E36" s="59"/>
      <c r="F36" s="59"/>
      <c r="G36" s="59"/>
      <c r="H36" s="59"/>
      <c r="I36" s="59"/>
    </row>
    <row r="37" spans="1:11" s="2" customFormat="1">
      <c r="A37" s="59" t="s">
        <v>541</v>
      </c>
      <c r="B37" s="59"/>
      <c r="C37" s="59"/>
      <c r="D37" s="59"/>
      <c r="E37" s="59"/>
      <c r="F37" s="59"/>
      <c r="G37" s="59"/>
      <c r="H37" s="59"/>
      <c r="I37" s="59"/>
    </row>
    <row r="40" spans="1:11" hidden="1">
      <c r="A40" s="45" t="s">
        <v>53</v>
      </c>
    </row>
    <row r="41" spans="1:11" ht="7" hidden="1" customHeight="1">
      <c r="A41" s="45"/>
    </row>
    <row r="42" spans="1:11" hidden="1">
      <c r="A42" s="17" t="s">
        <v>54</v>
      </c>
    </row>
    <row r="43" spans="1:11" hidden="1">
      <c r="A43" s="40" t="s">
        <v>55</v>
      </c>
      <c r="B43" s="19"/>
      <c r="C43" s="19"/>
      <c r="D43" s="19"/>
      <c r="E43" s="19"/>
      <c r="F43" s="19"/>
      <c r="G43" s="19">
        <f>ROUND(Tab6_Raw!G15/1000,0)</f>
        <v>-1332</v>
      </c>
      <c r="H43" s="19"/>
      <c r="I43" s="19">
        <f>ROUND(Tab6_Raw!I15/1000,0)</f>
        <v>-793</v>
      </c>
      <c r="J43" s="19">
        <f>ROUND(Tab6_Raw!J15/1000,0)</f>
        <v>-1414</v>
      </c>
      <c r="K43" s="19">
        <f>ROUND(Tab6_Raw!K15/1000,0)</f>
        <v>-1168</v>
      </c>
    </row>
    <row r="44" spans="1:11" ht="28" hidden="1">
      <c r="A44" s="40" t="s">
        <v>56</v>
      </c>
      <c r="B44" s="19"/>
      <c r="C44" s="19"/>
      <c r="D44" s="19"/>
      <c r="E44" s="19"/>
      <c r="F44" s="19"/>
      <c r="G44" s="19">
        <f>ROUND(Tab6_Raw!G16/1000,0)</f>
        <v>-805</v>
      </c>
      <c r="H44" s="19"/>
      <c r="I44" s="19">
        <f>ROUND(Tab6_Raw!I16/1000,0)</f>
        <v>-511</v>
      </c>
      <c r="J44" s="19">
        <f>ROUND(Tab6_Raw!J16/1000,0)</f>
        <v>-804</v>
      </c>
      <c r="K44" s="19">
        <f>ROUND(Tab6_Raw!K16/1000,0)</f>
        <v>-400</v>
      </c>
    </row>
    <row r="45" spans="1:11" hidden="1">
      <c r="A45" s="40" t="s">
        <v>57</v>
      </c>
      <c r="B45" s="19"/>
      <c r="C45" s="19"/>
      <c r="D45" s="19"/>
      <c r="E45" s="19"/>
      <c r="F45" s="19"/>
      <c r="G45" s="19">
        <f>ROUND(Tab6_Raw!G17/1000,0)</f>
        <v>-2137</v>
      </c>
      <c r="H45" s="19"/>
      <c r="I45" s="19">
        <f>ROUND(Tab6_Raw!I17/1000,0)</f>
        <v>-1303</v>
      </c>
      <c r="J45" s="19">
        <f>ROUND(Tab6_Raw!J17/1000,0)</f>
        <v>-2218</v>
      </c>
      <c r="K45" s="19">
        <f>ROUND(Tab6_Raw!K17/1000,0)</f>
        <v>-1568</v>
      </c>
    </row>
    <row r="46" spans="1:11" ht="7" hidden="1" customHeight="1">
      <c r="A46" s="40"/>
      <c r="B46" s="19"/>
      <c r="C46" s="19"/>
      <c r="D46" s="19"/>
      <c r="E46" s="19"/>
      <c r="F46" s="19"/>
      <c r="G46" s="19"/>
      <c r="H46" s="19"/>
      <c r="I46" s="19"/>
    </row>
    <row r="47" spans="1:11" hidden="1">
      <c r="A47" s="17" t="s">
        <v>58</v>
      </c>
      <c r="B47" s="19"/>
      <c r="C47" s="19"/>
      <c r="D47" s="19"/>
      <c r="E47" s="19"/>
      <c r="F47" s="19"/>
      <c r="G47" s="19"/>
      <c r="H47" s="19"/>
      <c r="I47" s="19"/>
    </row>
    <row r="48" spans="1:11" hidden="1">
      <c r="A48" s="40" t="s">
        <v>55</v>
      </c>
      <c r="B48" s="19"/>
      <c r="C48" s="19"/>
      <c r="D48" s="19"/>
      <c r="E48" s="19"/>
      <c r="F48" s="19"/>
      <c r="G48" s="19">
        <f>ROUND(Tab6_Raw!G18/1000,0)</f>
        <v>-404</v>
      </c>
      <c r="H48" s="19"/>
      <c r="I48" s="19">
        <f>ROUND(Tab6_Raw!I18/1000,0)</f>
        <v>-246</v>
      </c>
      <c r="J48" s="19">
        <f>ROUND(Tab6_Raw!J18/1000,0)</f>
        <v>-411</v>
      </c>
      <c r="K48" s="19">
        <f>ROUND(Tab6_Raw!K18/1000,0)</f>
        <v>-368</v>
      </c>
    </row>
    <row r="49" spans="1:20" ht="28" hidden="1">
      <c r="A49" s="40" t="s">
        <v>56</v>
      </c>
      <c r="B49" s="19"/>
      <c r="C49" s="19"/>
      <c r="D49" s="19"/>
      <c r="E49" s="19"/>
      <c r="F49" s="19"/>
      <c r="G49" s="19">
        <f>ROUND(Tab6_Raw!G19/1000,0)</f>
        <v>-152</v>
      </c>
      <c r="H49" s="19"/>
      <c r="I49" s="19">
        <f>ROUND(Tab6_Raw!I19/1000,0)</f>
        <v>-96</v>
      </c>
      <c r="J49" s="19">
        <f>ROUND(Tab6_Raw!J19/1000,0)</f>
        <v>-172</v>
      </c>
      <c r="K49" s="19">
        <f>ROUND(Tab6_Raw!K19/1000,0)</f>
        <v>-75</v>
      </c>
    </row>
    <row r="50" spans="1:20" hidden="1">
      <c r="A50" s="40" t="s">
        <v>57</v>
      </c>
      <c r="B50" s="19"/>
      <c r="C50" s="19"/>
      <c r="D50" s="19"/>
      <c r="E50" s="19"/>
      <c r="F50" s="19"/>
      <c r="G50" s="19">
        <f>ROUND(Tab6_Raw!G20/1000,0)</f>
        <v>-556</v>
      </c>
      <c r="H50" s="19"/>
      <c r="I50" s="19">
        <f>ROUND(Tab6_Raw!I20/1000,0)</f>
        <v>-342</v>
      </c>
      <c r="J50" s="19">
        <f>ROUND(Tab6_Raw!J20/1000,0)</f>
        <v>-583</v>
      </c>
      <c r="K50" s="19">
        <f>ROUND(Tab6_Raw!K20/1000,0)</f>
        <v>-444</v>
      </c>
    </row>
    <row r="51" spans="1:20" ht="7" hidden="1" customHeight="1">
      <c r="A51" s="40"/>
      <c r="B51" s="19"/>
      <c r="C51" s="19"/>
      <c r="D51" s="19"/>
      <c r="E51" s="19"/>
      <c r="F51" s="19"/>
      <c r="G51" s="19"/>
      <c r="H51" s="19"/>
      <c r="I51" s="19"/>
    </row>
    <row r="52" spans="1:20" hidden="1">
      <c r="A52" s="17" t="s">
        <v>59</v>
      </c>
      <c r="B52" s="19"/>
      <c r="C52" s="19"/>
      <c r="D52" s="19"/>
      <c r="E52" s="19"/>
      <c r="F52" s="19"/>
      <c r="G52" s="19"/>
      <c r="H52" s="19"/>
      <c r="I52" s="19"/>
    </row>
    <row r="53" spans="1:20" hidden="1">
      <c r="A53" s="40" t="s">
        <v>55</v>
      </c>
      <c r="B53" s="19"/>
      <c r="C53" s="19"/>
      <c r="D53" s="19"/>
      <c r="E53" s="19"/>
      <c r="F53" s="19"/>
      <c r="G53" s="19">
        <f>ROUND(Tab6_Raw!G21/1000,0)</f>
        <v>-928</v>
      </c>
      <c r="H53" s="19"/>
      <c r="I53" s="19">
        <f>ROUND(Tab6_Raw!I21/1000,0)</f>
        <v>-547</v>
      </c>
      <c r="J53" s="19">
        <f>ROUND(Tab6_Raw!J21/1000,0)</f>
        <v>-1003</v>
      </c>
      <c r="K53" s="19">
        <f>ROUND(Tab6_Raw!K21/1000,0)</f>
        <v>-800</v>
      </c>
    </row>
    <row r="54" spans="1:20" ht="28" hidden="1">
      <c r="A54" s="40" t="s">
        <v>56</v>
      </c>
      <c r="B54" s="19"/>
      <c r="C54" s="19"/>
      <c r="D54" s="19"/>
      <c r="E54" s="19"/>
      <c r="F54" s="19"/>
      <c r="G54" s="19">
        <f>ROUND(Tab6_Raw!G22/1000,0)</f>
        <v>-653</v>
      </c>
      <c r="H54" s="19"/>
      <c r="I54" s="19">
        <f>ROUND(Tab6_Raw!I22/1000,0)</f>
        <v>-414</v>
      </c>
      <c r="J54" s="19">
        <f>ROUND(Tab6_Raw!J22/1000,0)</f>
        <v>-632</v>
      </c>
      <c r="K54" s="19">
        <f>ROUND(Tab6_Raw!K22/1000,0)</f>
        <v>-324</v>
      </c>
    </row>
    <row r="55" spans="1:20" hidden="1">
      <c r="A55" s="40" t="s">
        <v>57</v>
      </c>
      <c r="B55" s="19"/>
      <c r="C55" s="19"/>
      <c r="D55" s="19"/>
      <c r="E55" s="19"/>
      <c r="F55" s="19"/>
      <c r="G55" s="19">
        <f>ROUND(Tab6_Raw!G23/1000,0)</f>
        <v>-1581</v>
      </c>
      <c r="H55" s="19"/>
      <c r="I55" s="19">
        <f>ROUND(Tab6_Raw!I23/1000,0)</f>
        <v>-961</v>
      </c>
      <c r="J55" s="19">
        <f>ROUND(Tab6_Raw!J23/1000,0)</f>
        <v>-1635</v>
      </c>
      <c r="K55" s="19">
        <f>ROUND(Tab6_Raw!K23/1000,0)</f>
        <v>-1124</v>
      </c>
    </row>
    <row r="56" spans="1:20" hidden="1"/>
    <row r="57" spans="1:20" hidden="1">
      <c r="A57" s="45" t="s">
        <v>60</v>
      </c>
    </row>
    <row r="58" spans="1:20" ht="7" hidden="1" customHeight="1">
      <c r="A58" s="45"/>
    </row>
    <row r="59" spans="1:20" hidden="1">
      <c r="A59" s="17" t="s">
        <v>54</v>
      </c>
    </row>
    <row r="60" spans="1:20" hidden="1">
      <c r="A60" s="40" t="s">
        <v>55</v>
      </c>
      <c r="B60" s="46"/>
      <c r="C60" s="46"/>
      <c r="D60" s="46"/>
      <c r="E60" s="46"/>
      <c r="F60" s="46"/>
      <c r="G60" s="46">
        <f>ROUND(Tab6_Raw!G42/1000,0)</f>
        <v>-1406</v>
      </c>
      <c r="H60" s="46"/>
      <c r="I60" s="46">
        <f>ROUND(Tab6_Raw!I42/1000,0)</f>
        <v>-857</v>
      </c>
      <c r="J60" s="46">
        <f>ROUND(Tab6_Raw!J42/1000,0)</f>
        <v>-1475</v>
      </c>
      <c r="K60" s="46">
        <f>ROUND(Tab6_Raw!K42/1000,0)</f>
        <v>-1303</v>
      </c>
    </row>
    <row r="61" spans="1:20" ht="28" hidden="1">
      <c r="A61" s="40" t="s">
        <v>56</v>
      </c>
      <c r="B61" s="46"/>
      <c r="C61" s="46"/>
      <c r="D61" s="46"/>
      <c r="E61" s="46"/>
      <c r="F61" s="46"/>
      <c r="G61" s="46">
        <f>ROUND(Tab6_Raw!G43/1000,0)</f>
        <v>-1218</v>
      </c>
      <c r="H61" s="46"/>
      <c r="I61" s="46">
        <f>ROUND(Tab6_Raw!I43/1000,0)</f>
        <v>-821</v>
      </c>
      <c r="J61" s="46">
        <f>ROUND(Tab6_Raw!J43/1000,0)</f>
        <v>-1194</v>
      </c>
      <c r="K61" s="46">
        <f>ROUND(Tab6_Raw!K43/1000,0)</f>
        <v>-844</v>
      </c>
      <c r="M61" s="19"/>
      <c r="N61" s="19"/>
      <c r="O61" s="19"/>
      <c r="P61" s="19"/>
      <c r="Q61" s="19"/>
      <c r="R61" s="19"/>
      <c r="S61" s="19"/>
      <c r="T61" s="19"/>
    </row>
    <row r="62" spans="1:20" hidden="1">
      <c r="A62" s="40" t="s">
        <v>57</v>
      </c>
      <c r="B62" s="46"/>
      <c r="C62" s="46"/>
      <c r="D62" s="46"/>
      <c r="E62" s="46"/>
      <c r="F62" s="46"/>
      <c r="G62" s="46">
        <f>ROUND(Tab6_Raw!G44/1000,0)</f>
        <v>-2624</v>
      </c>
      <c r="H62" s="46"/>
      <c r="I62" s="46">
        <f>ROUND(Tab6_Raw!I44/1000,0)</f>
        <v>-1678</v>
      </c>
      <c r="J62" s="46">
        <f>ROUND(Tab6_Raw!J44/1000,0)</f>
        <v>-2669</v>
      </c>
      <c r="K62" s="46">
        <f>ROUND(Tab6_Raw!K44/1000,0)</f>
        <v>-2147</v>
      </c>
    </row>
    <row r="63" spans="1:20" ht="7" hidden="1" customHeight="1">
      <c r="A63" s="40"/>
      <c r="B63" s="19"/>
      <c r="C63" s="19"/>
      <c r="D63" s="19"/>
      <c r="E63" s="19"/>
      <c r="F63" s="19"/>
      <c r="G63" s="19"/>
      <c r="H63" s="19"/>
      <c r="I63" s="19"/>
      <c r="J63" s="19"/>
    </row>
    <row r="64" spans="1:20" hidden="1">
      <c r="A64" s="17" t="s">
        <v>58</v>
      </c>
      <c r="B64" s="19"/>
      <c r="C64" s="19"/>
      <c r="D64" s="19"/>
      <c r="E64" s="19"/>
      <c r="F64" s="19"/>
      <c r="G64" s="19"/>
      <c r="H64" s="19"/>
      <c r="I64" s="19"/>
      <c r="J64" s="19"/>
    </row>
    <row r="65" spans="1:11" hidden="1">
      <c r="A65" s="40" t="s">
        <v>55</v>
      </c>
      <c r="B65" s="46"/>
      <c r="C65" s="46"/>
      <c r="D65" s="46"/>
      <c r="E65" s="46"/>
      <c r="F65" s="46"/>
      <c r="G65" s="46">
        <f>ROUND(Tab6_Raw!G45/1000,0)</f>
        <v>-421</v>
      </c>
      <c r="H65" s="46"/>
      <c r="I65" s="46">
        <f>ROUND(Tab6_Raw!I45/1000,0)</f>
        <v>-260</v>
      </c>
      <c r="J65" s="46">
        <f>ROUND(Tab6_Raw!J45/1000,0)</f>
        <v>-425</v>
      </c>
      <c r="K65" s="46">
        <f>ROUND(Tab6_Raw!K45/1000,0)</f>
        <v>-400</v>
      </c>
    </row>
    <row r="66" spans="1:11" ht="28" hidden="1">
      <c r="A66" s="40" t="s">
        <v>56</v>
      </c>
      <c r="B66" s="46"/>
      <c r="C66" s="46"/>
      <c r="D66" s="46"/>
      <c r="E66" s="46"/>
      <c r="F66" s="46"/>
      <c r="G66" s="46">
        <f>ROUND(Tab6_Raw!G46/1000,0)</f>
        <v>-224</v>
      </c>
      <c r="H66" s="46"/>
      <c r="I66" s="46">
        <f>ROUND(Tab6_Raw!I46/1000,0)</f>
        <v>-151</v>
      </c>
      <c r="J66" s="46">
        <f>ROUND(Tab6_Raw!J46/1000,0)</f>
        <v>-248</v>
      </c>
      <c r="K66" s="46">
        <f>ROUND(Tab6_Raw!K46/1000,0)</f>
        <v>-156</v>
      </c>
    </row>
    <row r="67" spans="1:11" hidden="1">
      <c r="A67" s="40" t="s">
        <v>57</v>
      </c>
      <c r="B67" s="46"/>
      <c r="C67" s="46"/>
      <c r="D67" s="46"/>
      <c r="E67" s="46"/>
      <c r="F67" s="46"/>
      <c r="G67" s="46">
        <f>ROUND(Tab6_Raw!G47/1000,0)</f>
        <v>-645</v>
      </c>
      <c r="H67" s="46"/>
      <c r="I67" s="46">
        <f>ROUND(Tab6_Raw!I47/1000,0)</f>
        <v>-412</v>
      </c>
      <c r="J67" s="46">
        <f>ROUND(Tab6_Raw!J47/1000,0)</f>
        <v>-673</v>
      </c>
      <c r="K67" s="46">
        <f>ROUND(Tab6_Raw!K47/1000,0)</f>
        <v>-556</v>
      </c>
    </row>
    <row r="68" spans="1:11" ht="7" hidden="1" customHeight="1">
      <c r="A68" s="40"/>
      <c r="B68" s="19"/>
      <c r="C68" s="19"/>
      <c r="D68" s="19"/>
      <c r="E68" s="19"/>
      <c r="F68" s="19"/>
      <c r="G68" s="19"/>
      <c r="H68" s="19"/>
      <c r="I68" s="19"/>
      <c r="J68" s="19"/>
    </row>
    <row r="69" spans="1:11" hidden="1">
      <c r="A69" s="17" t="s">
        <v>59</v>
      </c>
      <c r="B69" s="19"/>
      <c r="C69" s="19"/>
      <c r="D69" s="19"/>
      <c r="E69" s="19"/>
      <c r="F69" s="19"/>
      <c r="G69" s="19"/>
      <c r="H69" s="19"/>
      <c r="I69" s="19"/>
      <c r="J69" s="19"/>
      <c r="K69" s="19"/>
    </row>
    <row r="70" spans="1:11" hidden="1">
      <c r="A70" s="40" t="s">
        <v>55</v>
      </c>
      <c r="B70" s="46"/>
      <c r="C70" s="46"/>
      <c r="D70" s="46"/>
      <c r="E70" s="46"/>
      <c r="F70" s="46"/>
      <c r="G70" s="46">
        <f>ROUND(Tab6_Raw!G48/1000,0)</f>
        <v>-985</v>
      </c>
      <c r="H70" s="46"/>
      <c r="I70" s="46">
        <f>ROUND(Tab6_Raw!I48/1000,0)</f>
        <v>-597</v>
      </c>
      <c r="J70" s="46">
        <f>ROUND(Tab6_Raw!J48/1000,0)</f>
        <v>-1050</v>
      </c>
      <c r="K70" s="46">
        <f>ROUND(Tab6_Raw!K48/1000,0)</f>
        <v>-903</v>
      </c>
    </row>
    <row r="71" spans="1:11" ht="28" hidden="1">
      <c r="A71" s="40" t="s">
        <v>56</v>
      </c>
      <c r="B71" s="46"/>
      <c r="C71" s="46"/>
      <c r="D71" s="46"/>
      <c r="E71" s="46"/>
      <c r="F71" s="46"/>
      <c r="G71" s="46">
        <f>ROUND(Tab6_Raw!G49/1000,0)</f>
        <v>-994</v>
      </c>
      <c r="H71" s="46"/>
      <c r="I71" s="46">
        <f>ROUND(Tab6_Raw!I49/1000,0)</f>
        <v>-670</v>
      </c>
      <c r="J71" s="46">
        <f>ROUND(Tab6_Raw!J49/1000,0)</f>
        <v>-946</v>
      </c>
      <c r="K71" s="46">
        <f>ROUND(Tab6_Raw!K49/1000,0)</f>
        <v>-688</v>
      </c>
    </row>
    <row r="72" spans="1:11" hidden="1">
      <c r="A72" s="40" t="s">
        <v>57</v>
      </c>
      <c r="B72" s="46"/>
      <c r="C72" s="46"/>
      <c r="D72" s="46"/>
      <c r="E72" s="46"/>
      <c r="F72" s="46"/>
      <c r="G72" s="46">
        <f>ROUND(Tab6_Raw!G50/1000,0)</f>
        <v>-1979</v>
      </c>
      <c r="H72" s="46"/>
      <c r="I72" s="46">
        <f>ROUND(Tab6_Raw!I50/1000,0)</f>
        <v>-1266</v>
      </c>
      <c r="J72" s="46">
        <f>ROUND(Tab6_Raw!J50/1000,0)</f>
        <v>-1996</v>
      </c>
      <c r="K72" s="46">
        <f>ROUND(Tab6_Raw!K50/1000,0)</f>
        <v>-1591</v>
      </c>
    </row>
    <row r="73" spans="1:11">
      <c r="A73" s="40"/>
    </row>
  </sheetData>
  <customSheetViews>
    <customSheetView guid="{9E197219-5595-9244-B857-7D15D52248D5}">
      <selection sqref="A1:L1"/>
      <pageSetup orientation="portrait" horizontalDpi="4294967292" verticalDpi="4294967292"/>
    </customSheetView>
  </customSheetViews>
  <mergeCells count="10">
    <mergeCell ref="A1:K1"/>
    <mergeCell ref="A34:K34"/>
    <mergeCell ref="B4:D4"/>
    <mergeCell ref="E4:F4"/>
    <mergeCell ref="G4:K4"/>
    <mergeCell ref="A2:K2"/>
    <mergeCell ref="B19:K19"/>
    <mergeCell ref="B8:K8"/>
    <mergeCell ref="A16:A17"/>
    <mergeCell ref="A27:A28"/>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zoomScale="150" zoomScaleNormal="150" zoomScalePageLayoutView="150" workbookViewId="0">
      <selection activeCell="E6" sqref="E6"/>
    </sheetView>
  </sheetViews>
  <sheetFormatPr baseColWidth="10" defaultRowHeight="14" x14ac:dyDescent="0"/>
  <cols>
    <col min="1" max="1" width="30.1640625" style="17" customWidth="1"/>
    <col min="2" max="9" width="6.5" style="17" customWidth="1"/>
    <col min="10" max="10" width="10.83203125" style="17"/>
    <col min="11" max="12" width="10.83203125" style="17" customWidth="1"/>
    <col min="13" max="16384" width="10.83203125" style="17"/>
  </cols>
  <sheetData>
    <row r="1" spans="1:9">
      <c r="A1" s="87" t="s">
        <v>529</v>
      </c>
      <c r="B1" s="87"/>
      <c r="C1" s="87"/>
      <c r="D1" s="87"/>
      <c r="E1" s="87"/>
      <c r="F1" s="87"/>
      <c r="G1" s="87"/>
      <c r="H1" s="87"/>
      <c r="I1" s="87"/>
    </row>
    <row r="2" spans="1:9" ht="14" customHeight="1">
      <c r="A2" s="94" t="s">
        <v>530</v>
      </c>
      <c r="B2" s="94"/>
      <c r="C2" s="94"/>
      <c r="D2" s="94"/>
      <c r="E2" s="94"/>
      <c r="F2" s="94"/>
      <c r="G2" s="94"/>
      <c r="H2" s="94"/>
      <c r="I2" s="94"/>
    </row>
    <row r="3" spans="1:9" ht="5" customHeight="1">
      <c r="A3" s="18"/>
      <c r="B3" s="18"/>
      <c r="C3" s="18"/>
      <c r="D3" s="18"/>
      <c r="E3" s="18"/>
      <c r="F3" s="18"/>
      <c r="G3" s="18"/>
    </row>
    <row r="4" spans="1:9">
      <c r="B4" s="95" t="s">
        <v>61</v>
      </c>
      <c r="C4" s="95"/>
      <c r="D4" s="95"/>
      <c r="E4" s="95" t="s">
        <v>62</v>
      </c>
      <c r="F4" s="95"/>
      <c r="G4" s="95"/>
      <c r="H4" s="48" t="s">
        <v>73</v>
      </c>
      <c r="I4" s="48" t="s">
        <v>74</v>
      </c>
    </row>
    <row r="5" spans="1:9">
      <c r="B5" s="95" t="s">
        <v>23</v>
      </c>
      <c r="C5" s="95"/>
      <c r="D5" s="95"/>
      <c r="E5" s="95" t="s">
        <v>23</v>
      </c>
      <c r="F5" s="95"/>
      <c r="G5" s="95"/>
      <c r="H5" s="95" t="s">
        <v>50</v>
      </c>
      <c r="I5" s="95"/>
    </row>
    <row r="6" spans="1:9">
      <c r="A6" s="15"/>
      <c r="B6" s="3" t="str">
        <f>"(1)"</f>
        <v>(1)</v>
      </c>
      <c r="C6" s="3" t="str">
        <f>"(2)"</f>
        <v>(2)</v>
      </c>
      <c r="D6" s="3" t="str">
        <f>"(3)"</f>
        <v>(3)</v>
      </c>
      <c r="E6" s="3" t="str">
        <f>"(4)"</f>
        <v>(4)</v>
      </c>
      <c r="F6" s="3" t="str">
        <f>"(5)"</f>
        <v>(5)</v>
      </c>
      <c r="G6" s="3" t="str">
        <f>"(6)"</f>
        <v>(6)</v>
      </c>
      <c r="H6" s="3" t="str">
        <f>"(7)"</f>
        <v>(7)</v>
      </c>
      <c r="I6" s="3" t="str">
        <f>"(8)"</f>
        <v>(8)</v>
      </c>
    </row>
    <row r="7" spans="1:9" ht="5" customHeight="1">
      <c r="A7" s="71"/>
      <c r="B7" s="67"/>
      <c r="C7" s="67"/>
      <c r="D7" s="67"/>
      <c r="E7" s="67"/>
      <c r="F7" s="67"/>
      <c r="G7" s="67"/>
      <c r="H7" s="67"/>
      <c r="I7" s="67"/>
    </row>
    <row r="8" spans="1:9" ht="5" customHeight="1">
      <c r="A8" s="15"/>
      <c r="B8" s="3"/>
      <c r="C8" s="3"/>
      <c r="D8" s="3"/>
      <c r="E8" s="3"/>
      <c r="F8" s="3"/>
      <c r="G8" s="3"/>
      <c r="H8" s="3"/>
      <c r="I8" s="3"/>
    </row>
    <row r="9" spans="1:9">
      <c r="A9" s="96" t="s">
        <v>512</v>
      </c>
      <c r="B9" s="52" t="str">
        <f>Tab7_Raw!B2</f>
        <v>-1.64***</v>
      </c>
      <c r="C9" s="52" t="str">
        <f>Tab7_Raw!C2</f>
        <v>-1.95***</v>
      </c>
      <c r="D9" s="52" t="str">
        <f>Tab7_Raw!D2</f>
        <v>-1.70**</v>
      </c>
      <c r="E9" s="52" t="str">
        <f>Tab7_Raw!E2</f>
        <v/>
      </c>
      <c r="F9" s="52" t="str">
        <f>Tab7_Raw!F2</f>
        <v/>
      </c>
      <c r="G9" s="52" t="str">
        <f>Tab7_Raw!G2</f>
        <v/>
      </c>
      <c r="H9" s="52" t="str">
        <f>Tab7_Raw!H2</f>
        <v>-1.89***</v>
      </c>
      <c r="I9" s="52" t="str">
        <f>Tab7_Raw!I2</f>
        <v/>
      </c>
    </row>
    <row r="10" spans="1:9">
      <c r="A10" s="96"/>
      <c r="B10" s="52" t="str">
        <f>Tab7_Raw!B3</f>
        <v>(0.46)</v>
      </c>
      <c r="C10" s="52" t="str">
        <f>Tab7_Raw!C3</f>
        <v>(0.62)</v>
      </c>
      <c r="D10" s="52" t="str">
        <f>Tab7_Raw!D3</f>
        <v>(0.78)</v>
      </c>
      <c r="E10" s="52" t="str">
        <f>Tab7_Raw!E3</f>
        <v/>
      </c>
      <c r="F10" s="52" t="str">
        <f>Tab7_Raw!F3</f>
        <v/>
      </c>
      <c r="G10" s="52" t="str">
        <f>Tab7_Raw!G3</f>
        <v/>
      </c>
      <c r="H10" s="52" t="str">
        <f>Tab7_Raw!H3</f>
        <v>(0.65)</v>
      </c>
      <c r="I10" s="52" t="str">
        <f>Tab7_Raw!I3</f>
        <v/>
      </c>
    </row>
    <row r="11" spans="1:9" ht="14" customHeight="1">
      <c r="A11" s="96" t="s">
        <v>513</v>
      </c>
      <c r="B11" s="52" t="str">
        <f>Tab7_Raw!B4</f>
        <v/>
      </c>
      <c r="C11" s="52" t="str">
        <f>Tab7_Raw!C4</f>
        <v/>
      </c>
      <c r="D11" s="52" t="str">
        <f>Tab7_Raw!D4</f>
        <v/>
      </c>
      <c r="E11" s="52" t="str">
        <f>Tab7_Raw!E4</f>
        <v>-1.95***</v>
      </c>
      <c r="F11" s="52" t="str">
        <f>Tab7_Raw!F4</f>
        <v>-2.14***</v>
      </c>
      <c r="G11" s="52" t="str">
        <f>Tab7_Raw!G4</f>
        <v>-1.68***</v>
      </c>
      <c r="H11" s="52" t="str">
        <f>Tab7_Raw!H4</f>
        <v/>
      </c>
      <c r="I11" s="52" t="str">
        <f>Tab7_Raw!I4</f>
        <v>-1.66***</v>
      </c>
    </row>
    <row r="12" spans="1:9">
      <c r="A12" s="96"/>
      <c r="B12" s="52" t="str">
        <f>Tab7_Raw!B5</f>
        <v/>
      </c>
      <c r="C12" s="52" t="str">
        <f>Tab7_Raw!C5</f>
        <v/>
      </c>
      <c r="D12" s="52" t="str">
        <f>Tab7_Raw!D5</f>
        <v/>
      </c>
      <c r="E12" s="52" t="str">
        <f>Tab7_Raw!E5</f>
        <v>(0.16)</v>
      </c>
      <c r="F12" s="52" t="str">
        <f>Tab7_Raw!F5</f>
        <v>(0.30)</v>
      </c>
      <c r="G12" s="52" t="str">
        <f>Tab7_Raw!G5</f>
        <v>(0.24)</v>
      </c>
      <c r="H12" s="52" t="str">
        <f>Tab7_Raw!H5</f>
        <v/>
      </c>
      <c r="I12" s="52" t="str">
        <f>Tab7_Raw!I5</f>
        <v>(0.19)</v>
      </c>
    </row>
    <row r="13" spans="1:9">
      <c r="A13" s="97" t="s">
        <v>514</v>
      </c>
      <c r="B13" s="52" t="str">
        <f>Tab7_Raw!B6</f>
        <v/>
      </c>
      <c r="C13" s="52" t="str">
        <f>Tab7_Raw!C6</f>
        <v/>
      </c>
      <c r="D13" s="52" t="str">
        <f>Tab7_Raw!D6</f>
        <v/>
      </c>
      <c r="E13" s="52" t="str">
        <f>Tab7_Raw!E6</f>
        <v>-0.01</v>
      </c>
      <c r="F13" s="52" t="str">
        <f>Tab7_Raw!F6</f>
        <v>0.04</v>
      </c>
      <c r="G13" s="52" t="str">
        <f>Tab7_Raw!G6</f>
        <v>-0.00</v>
      </c>
      <c r="H13" s="52" t="str">
        <f>Tab7_Raw!H6</f>
        <v/>
      </c>
      <c r="I13" s="52" t="str">
        <f>Tab7_Raw!I6</f>
        <v>-0.05</v>
      </c>
    </row>
    <row r="14" spans="1:9">
      <c r="A14" s="97"/>
      <c r="B14" s="52" t="str">
        <f>Tab7_Raw!B7</f>
        <v/>
      </c>
      <c r="C14" s="52" t="str">
        <f>Tab7_Raw!C7</f>
        <v/>
      </c>
      <c r="D14" s="52" t="str">
        <f>Tab7_Raw!D7</f>
        <v/>
      </c>
      <c r="E14" s="52" t="str">
        <f>Tab7_Raw!E7</f>
        <v>(0.06)</v>
      </c>
      <c r="F14" s="52" t="str">
        <f>Tab7_Raw!F7</f>
        <v>(0.11)</v>
      </c>
      <c r="G14" s="52" t="str">
        <f>Tab7_Raw!G7</f>
        <v>(0.11)</v>
      </c>
      <c r="H14" s="52" t="str">
        <f>Tab7_Raw!H7</f>
        <v/>
      </c>
      <c r="I14" s="52" t="str">
        <f>Tab7_Raw!I7</f>
        <v>(0.10)</v>
      </c>
    </row>
    <row r="15" spans="1:9">
      <c r="A15" s="97" t="s">
        <v>515</v>
      </c>
      <c r="B15" s="52" t="str">
        <f>Tab7_Raw!B8</f>
        <v/>
      </c>
      <c r="C15" s="52" t="str">
        <f>Tab7_Raw!C8</f>
        <v/>
      </c>
      <c r="D15" s="52" t="str">
        <f>Tab7_Raw!D8</f>
        <v/>
      </c>
      <c r="E15" s="52" t="str">
        <f>Tab7_Raw!E8</f>
        <v>0.33</v>
      </c>
      <c r="F15" s="52" t="str">
        <f>Tab7_Raw!F8</f>
        <v>0.15</v>
      </c>
      <c r="G15" s="52" t="str">
        <f>Tab7_Raw!G8</f>
        <v>-0.01</v>
      </c>
      <c r="H15" s="52" t="str">
        <f>Tab7_Raw!H8</f>
        <v/>
      </c>
      <c r="I15" s="52" t="str">
        <f>Tab7_Raw!I8</f>
        <v>-0.18</v>
      </c>
    </row>
    <row r="16" spans="1:9" ht="14" customHeight="1">
      <c r="A16" s="97"/>
      <c r="B16" s="52" t="str">
        <f>Tab7_Raw!B9</f>
        <v/>
      </c>
      <c r="C16" s="52" t="str">
        <f>Tab7_Raw!C9</f>
        <v/>
      </c>
      <c r="D16" s="52" t="str">
        <f>Tab7_Raw!D9</f>
        <v/>
      </c>
      <c r="E16" s="52" t="str">
        <f>Tab7_Raw!E9</f>
        <v>(0.39)</v>
      </c>
      <c r="F16" s="52" t="str">
        <f>Tab7_Raw!F9</f>
        <v>(0.44)</v>
      </c>
      <c r="G16" s="52" t="str">
        <f>Tab7_Raw!G9</f>
        <v>(0.57)</v>
      </c>
      <c r="H16" s="52" t="str">
        <f>Tab7_Raw!H9</f>
        <v/>
      </c>
      <c r="I16" s="52" t="str">
        <f>Tab7_Raw!I9</f>
        <v>(0.55)</v>
      </c>
    </row>
    <row r="17" spans="1:20" ht="5" customHeight="1">
      <c r="A17" s="59"/>
      <c r="B17" s="52"/>
      <c r="C17" s="52"/>
      <c r="D17" s="52"/>
      <c r="E17" s="52"/>
      <c r="F17" s="52"/>
      <c r="G17" s="52"/>
      <c r="H17" s="52"/>
      <c r="I17" s="52"/>
    </row>
    <row r="18" spans="1:20">
      <c r="A18" s="20" t="str">
        <f>Tab7_Raw!A10</f>
        <v xml:space="preserve">Sector x Time Effects </v>
      </c>
      <c r="B18" s="19" t="str">
        <f>Tab7_Raw!B10</f>
        <v>Yes</v>
      </c>
      <c r="C18" s="19" t="str">
        <f>Tab7_Raw!C10</f>
        <v>Yes</v>
      </c>
      <c r="D18" s="19" t="str">
        <f>Tab7_Raw!D10</f>
        <v>Yes</v>
      </c>
      <c r="E18" s="19" t="str">
        <f>Tab7_Raw!E10</f>
        <v>Yes</v>
      </c>
      <c r="F18" s="19" t="str">
        <f>Tab7_Raw!F10</f>
        <v>Yes</v>
      </c>
      <c r="G18" s="19" t="str">
        <f>Tab7_Raw!G10</f>
        <v>Yes</v>
      </c>
      <c r="H18" s="19" t="str">
        <f>Tab7_Raw!H10</f>
        <v>Yes</v>
      </c>
      <c r="I18" s="19" t="str">
        <f>Tab7_Raw!I10</f>
        <v>Yes</v>
      </c>
    </row>
    <row r="19" spans="1:20" ht="14" customHeight="1">
      <c r="A19" s="20" t="str">
        <f>Tab7_Raw!A11</f>
        <v xml:space="preserve">Sector x Mfg Emp Share at Baseline </v>
      </c>
      <c r="B19" s="19" t="str">
        <f>Tab7_Raw!B11</f>
        <v>No</v>
      </c>
      <c r="C19" s="19" t="str">
        <f>Tab7_Raw!C11</f>
        <v>Yes</v>
      </c>
      <c r="D19" s="19" t="str">
        <f>Tab7_Raw!D11</f>
        <v>Yes</v>
      </c>
      <c r="E19" s="19" t="str">
        <f>Tab7_Raw!E11</f>
        <v>No</v>
      </c>
      <c r="F19" s="19" t="str">
        <f>Tab7_Raw!F11</f>
        <v>Yes</v>
      </c>
      <c r="G19" s="19" t="str">
        <f>Tab7_Raw!G11</f>
        <v>Yes</v>
      </c>
      <c r="H19" s="19" t="str">
        <f>Tab7_Raw!H11</f>
        <v>Yes</v>
      </c>
      <c r="I19" s="19" t="str">
        <f>Tab7_Raw!I11</f>
        <v>Yes</v>
      </c>
    </row>
    <row r="20" spans="1:20">
      <c r="A20" s="20" t="str">
        <f>Tab7_Raw!A12</f>
        <v xml:space="preserve">Sector x Census Division Dummies </v>
      </c>
      <c r="B20" s="19" t="str">
        <f>Tab7_Raw!B12</f>
        <v>No</v>
      </c>
      <c r="C20" s="19" t="str">
        <f>Tab7_Raw!C12</f>
        <v>No</v>
      </c>
      <c r="D20" s="19" t="str">
        <f>Tab7_Raw!D12</f>
        <v>Yes</v>
      </c>
      <c r="E20" s="19" t="str">
        <f>Tab7_Raw!E12</f>
        <v>No</v>
      </c>
      <c r="F20" s="19" t="str">
        <f>Tab7_Raw!F12</f>
        <v>No</v>
      </c>
      <c r="G20" s="19" t="str">
        <f>Tab7_Raw!G12</f>
        <v>Yes</v>
      </c>
      <c r="H20" s="19" t="str">
        <f>Tab7_Raw!H12</f>
        <v>Yes</v>
      </c>
      <c r="I20" s="19" t="str">
        <f>Tab7_Raw!I12</f>
        <v>Yes</v>
      </c>
    </row>
    <row r="21" spans="1:20">
      <c r="A21" s="20" t="str">
        <f>Tab7_Raw!A13</f>
        <v>N</v>
      </c>
      <c r="B21" s="19" t="str">
        <f>Tab7_Raw!B13</f>
        <v>1444</v>
      </c>
      <c r="C21" s="19" t="str">
        <f>Tab7_Raw!C13</f>
        <v>1444</v>
      </c>
      <c r="D21" s="19" t="str">
        <f>Tab7_Raw!D13</f>
        <v>1444</v>
      </c>
      <c r="E21" s="19" t="str">
        <f>Tab7_Raw!E13</f>
        <v>4332</v>
      </c>
      <c r="F21" s="19" t="str">
        <f>Tab7_Raw!F13</f>
        <v>4332</v>
      </c>
      <c r="G21" s="19" t="str">
        <f>Tab7_Raw!G13</f>
        <v>4332</v>
      </c>
      <c r="H21" s="19" t="str">
        <f>Tab7_Raw!H13</f>
        <v>1444</v>
      </c>
      <c r="I21" s="19" t="str">
        <f>Tab7_Raw!I13</f>
        <v>4332</v>
      </c>
    </row>
    <row r="22" spans="1:20" ht="5" customHeight="1">
      <c r="A22" s="20"/>
      <c r="B22" s="19"/>
      <c r="C22" s="19"/>
      <c r="D22" s="19"/>
      <c r="E22" s="19"/>
      <c r="F22" s="19"/>
      <c r="G22" s="19"/>
    </row>
    <row r="23" spans="1:20" ht="202" customHeight="1">
      <c r="A23" s="88" t="s">
        <v>546</v>
      </c>
      <c r="B23" s="88"/>
      <c r="C23" s="88"/>
      <c r="D23" s="88"/>
      <c r="E23" s="88"/>
      <c r="F23" s="88"/>
      <c r="G23" s="88"/>
      <c r="H23" s="88"/>
      <c r="I23" s="88"/>
    </row>
    <row r="24" spans="1:20" s="2" customFormat="1">
      <c r="A24" s="59" t="s">
        <v>539</v>
      </c>
      <c r="B24" s="59"/>
      <c r="C24" s="59"/>
      <c r="D24" s="59"/>
      <c r="E24" s="59"/>
      <c r="F24" s="59"/>
      <c r="G24" s="59"/>
      <c r="H24" s="59"/>
      <c r="I24" s="59"/>
    </row>
    <row r="25" spans="1:20" s="2" customFormat="1">
      <c r="A25" s="59" t="s">
        <v>540</v>
      </c>
      <c r="B25" s="59"/>
      <c r="C25" s="59"/>
      <c r="D25" s="59"/>
      <c r="E25" s="59"/>
      <c r="F25" s="59"/>
      <c r="G25" s="59"/>
      <c r="H25" s="59"/>
      <c r="I25" s="59"/>
    </row>
    <row r="26" spans="1:20" s="2" customFormat="1">
      <c r="A26" s="59" t="s">
        <v>541</v>
      </c>
      <c r="B26" s="59"/>
      <c r="C26" s="59"/>
      <c r="D26" s="59"/>
      <c r="E26" s="59"/>
      <c r="F26" s="59"/>
      <c r="G26" s="59"/>
      <c r="H26" s="59"/>
      <c r="I26" s="59"/>
    </row>
    <row r="27" spans="1:20">
      <c r="A27" s="20"/>
      <c r="B27" s="19"/>
      <c r="C27" s="19"/>
      <c r="D27" s="19"/>
      <c r="E27" s="19"/>
      <c r="F27" s="19"/>
      <c r="G27" s="19"/>
    </row>
    <row r="28" spans="1:20" hidden="1">
      <c r="A28" s="49" t="s">
        <v>69</v>
      </c>
      <c r="B28" s="21"/>
      <c r="C28" s="21"/>
      <c r="D28" s="21"/>
      <c r="E28" s="21"/>
      <c r="F28" s="21"/>
      <c r="G28" s="21"/>
      <c r="H28" s="21"/>
      <c r="I28" s="21"/>
    </row>
    <row r="29" spans="1:20" ht="15" hidden="1">
      <c r="A29" s="22" t="s">
        <v>63</v>
      </c>
      <c r="B29" s="24"/>
      <c r="C29" s="24"/>
      <c r="D29" s="24"/>
      <c r="E29" s="24"/>
      <c r="F29" s="24"/>
      <c r="G29" s="24">
        <f>ROUND(Tab7_Raw!G14/1000, 0)</f>
        <v>-743</v>
      </c>
      <c r="H29" s="24"/>
      <c r="I29" s="24">
        <f>ROUND(Tab7_Raw!I14/1000, 0)</f>
        <v>-829</v>
      </c>
      <c r="K29"/>
      <c r="L29"/>
      <c r="M29"/>
      <c r="N29"/>
      <c r="O29"/>
      <c r="P29"/>
      <c r="Q29"/>
      <c r="R29"/>
      <c r="S29"/>
      <c r="T29"/>
    </row>
    <row r="30" spans="1:20" ht="15" hidden="1">
      <c r="A30" s="22" t="s">
        <v>64</v>
      </c>
      <c r="B30" s="24"/>
      <c r="C30" s="24"/>
      <c r="D30" s="24"/>
      <c r="E30" s="24"/>
      <c r="F30" s="24"/>
      <c r="G30" s="24">
        <f>ROUND(Tab7_Raw!G15/1000, 0)</f>
        <v>-2367</v>
      </c>
      <c r="H30" s="24"/>
      <c r="I30" s="24">
        <f>ROUND(Tab7_Raw!I15/1000, 0)</f>
        <v>-2201</v>
      </c>
      <c r="K30"/>
      <c r="L30"/>
      <c r="M30"/>
      <c r="N30"/>
      <c r="O30"/>
      <c r="P30"/>
      <c r="Q30"/>
      <c r="R30"/>
      <c r="S30"/>
      <c r="T30"/>
    </row>
    <row r="31" spans="1:20" ht="15" hidden="1">
      <c r="A31" s="22" t="s">
        <v>65</v>
      </c>
      <c r="B31" s="24"/>
      <c r="C31" s="24"/>
      <c r="D31" s="24"/>
      <c r="E31" s="24"/>
      <c r="F31" s="24"/>
      <c r="G31" s="24">
        <f>ROUND(Tab7_Raw!G16/1000, 0)</f>
        <v>-3110</v>
      </c>
      <c r="H31" s="24"/>
      <c r="I31" s="24">
        <f>ROUND(Tab7_Raw!I16/1000, 0)</f>
        <v>-3031</v>
      </c>
      <c r="K31"/>
      <c r="L31"/>
      <c r="M31"/>
      <c r="N31"/>
      <c r="O31"/>
      <c r="P31"/>
      <c r="Q31"/>
      <c r="R31"/>
      <c r="S31"/>
      <c r="T31"/>
    </row>
    <row r="32" spans="1:20" ht="15" hidden="1">
      <c r="A32" s="22"/>
      <c r="B32" s="24"/>
      <c r="C32" s="24"/>
      <c r="D32" s="24"/>
      <c r="E32" s="24"/>
      <c r="F32" s="24"/>
      <c r="G32" s="24"/>
      <c r="H32" s="24"/>
      <c r="I32" s="24"/>
      <c r="K32"/>
      <c r="L32"/>
      <c r="M32"/>
      <c r="N32"/>
      <c r="O32"/>
      <c r="P32"/>
      <c r="Q32"/>
      <c r="R32"/>
      <c r="S32"/>
      <c r="T32"/>
    </row>
    <row r="33" spans="1:20" ht="15" hidden="1">
      <c r="A33" s="49" t="s">
        <v>70</v>
      </c>
      <c r="B33" s="24"/>
      <c r="C33" s="24"/>
      <c r="D33" s="24"/>
      <c r="E33" s="24"/>
      <c r="F33" s="24"/>
      <c r="G33" s="24"/>
      <c r="H33" s="24"/>
      <c r="I33" s="24"/>
      <c r="K33"/>
      <c r="L33"/>
      <c r="M33"/>
      <c r="N33"/>
      <c r="O33"/>
      <c r="P33"/>
      <c r="Q33"/>
      <c r="R33"/>
      <c r="S33"/>
      <c r="T33"/>
    </row>
    <row r="34" spans="1:20" ht="15" hidden="1">
      <c r="A34" s="22" t="s">
        <v>66</v>
      </c>
      <c r="B34" s="24"/>
      <c r="C34" s="24"/>
      <c r="D34" s="24"/>
      <c r="E34" s="24"/>
      <c r="F34" s="24"/>
      <c r="G34" s="24">
        <f>ROUND(Tab7_Raw!G17/1000,0)</f>
        <v>-737</v>
      </c>
      <c r="H34" s="24"/>
      <c r="I34" s="24">
        <f>ROUND(Tab7_Raw!I17/1000,0)</f>
        <v>-729</v>
      </c>
      <c r="K34"/>
      <c r="L34"/>
      <c r="M34"/>
      <c r="N34"/>
      <c r="O34"/>
      <c r="P34"/>
      <c r="Q34"/>
      <c r="R34"/>
      <c r="S34"/>
      <c r="T34"/>
    </row>
    <row r="35" spans="1:20" ht="15" hidden="1">
      <c r="A35" s="22" t="s">
        <v>67</v>
      </c>
      <c r="B35" s="24"/>
      <c r="C35" s="24"/>
      <c r="D35" s="24"/>
      <c r="E35" s="24"/>
      <c r="F35" s="24"/>
      <c r="G35" s="24">
        <f>ROUND(Tab7_Raw!G18/1000,0)</f>
        <v>0</v>
      </c>
      <c r="H35" s="24"/>
      <c r="I35" s="24">
        <f>ROUND(Tab7_Raw!I18/1000,0)</f>
        <v>-22</v>
      </c>
      <c r="K35"/>
      <c r="L35"/>
      <c r="M35"/>
      <c r="N35"/>
      <c r="O35"/>
      <c r="P35"/>
      <c r="Q35"/>
      <c r="R35"/>
      <c r="S35"/>
      <c r="T35"/>
    </row>
    <row r="36" spans="1:20" ht="15" hidden="1">
      <c r="A36" s="22" t="s">
        <v>68</v>
      </c>
      <c r="B36" s="24"/>
      <c r="C36" s="24"/>
      <c r="D36" s="24"/>
      <c r="E36" s="24"/>
      <c r="F36" s="24"/>
      <c r="G36" s="24">
        <f>ROUND(Tab7_Raw!G19/1000,0)</f>
        <v>-5</v>
      </c>
      <c r="H36" s="24"/>
      <c r="I36" s="24">
        <f>ROUND(Tab7_Raw!I19/1000,0)</f>
        <v>-79</v>
      </c>
      <c r="K36"/>
      <c r="L36"/>
      <c r="M36"/>
      <c r="N36"/>
      <c r="O36"/>
      <c r="P36"/>
      <c r="Q36"/>
      <c r="R36"/>
      <c r="S36"/>
      <c r="T36"/>
    </row>
    <row r="37" spans="1:20" ht="15" hidden="1">
      <c r="A37" s="22"/>
      <c r="B37" s="23"/>
      <c r="C37" s="23"/>
      <c r="D37" s="23"/>
      <c r="E37" s="23"/>
      <c r="F37" s="23"/>
      <c r="G37" s="23"/>
      <c r="H37" s="23"/>
      <c r="I37" s="23"/>
      <c r="K37"/>
      <c r="L37"/>
      <c r="M37"/>
      <c r="N37"/>
      <c r="O37"/>
      <c r="P37"/>
      <c r="Q37"/>
      <c r="R37"/>
      <c r="S37"/>
      <c r="T37"/>
    </row>
    <row r="38" spans="1:20" ht="15" hidden="1">
      <c r="A38" s="49" t="s">
        <v>378</v>
      </c>
      <c r="B38" s="24"/>
      <c r="C38" s="24"/>
      <c r="D38" s="24"/>
      <c r="E38" s="24"/>
      <c r="F38" s="24"/>
      <c r="G38" s="24"/>
      <c r="H38" s="24"/>
      <c r="I38" s="24"/>
      <c r="K38"/>
      <c r="L38"/>
      <c r="M38"/>
      <c r="N38"/>
      <c r="O38"/>
      <c r="P38"/>
      <c r="Q38"/>
      <c r="R38"/>
      <c r="S38"/>
      <c r="T38"/>
    </row>
    <row r="39" spans="1:20" ht="15" hidden="1">
      <c r="A39" s="22" t="s">
        <v>66</v>
      </c>
      <c r="B39" s="24"/>
      <c r="C39" s="24"/>
      <c r="D39" s="24"/>
      <c r="E39" s="24"/>
      <c r="F39" s="24"/>
      <c r="G39" s="24">
        <f>ROUND(Tab7_Raw!G20/1000,0)</f>
        <v>-2348</v>
      </c>
      <c r="H39" s="24"/>
      <c r="I39" s="24">
        <f>ROUND(Tab7_Raw!I20/1000,0)</f>
        <v>-1934</v>
      </c>
      <c r="K39"/>
      <c r="L39"/>
      <c r="M39"/>
      <c r="N39"/>
      <c r="O39"/>
      <c r="P39"/>
      <c r="Q39"/>
      <c r="R39"/>
      <c r="S39"/>
      <c r="T39"/>
    </row>
    <row r="40" spans="1:20" ht="15" hidden="1">
      <c r="A40" s="22" t="s">
        <v>67</v>
      </c>
      <c r="B40" s="24"/>
      <c r="C40" s="24"/>
      <c r="D40" s="24"/>
      <c r="E40" s="24"/>
      <c r="F40" s="24"/>
      <c r="G40" s="24">
        <f>ROUND(Tab7_Raw!G21/1000,0)</f>
        <v>-1</v>
      </c>
      <c r="H40" s="24"/>
      <c r="I40" s="24">
        <f>ROUND(Tab7_Raw!I21/1000,0)</f>
        <v>-57</v>
      </c>
      <c r="K40"/>
      <c r="L40"/>
      <c r="M40"/>
      <c r="N40"/>
      <c r="O40"/>
      <c r="P40"/>
      <c r="Q40"/>
      <c r="R40"/>
      <c r="S40"/>
      <c r="T40"/>
    </row>
    <row r="41" spans="1:20" ht="15" hidden="1">
      <c r="A41" s="22" t="s">
        <v>68</v>
      </c>
      <c r="B41" s="24"/>
      <c r="C41" s="24"/>
      <c r="D41" s="24"/>
      <c r="E41" s="24"/>
      <c r="F41" s="24"/>
      <c r="G41" s="24">
        <f>ROUND(Tab7_Raw!G22/1000,0)</f>
        <v>-17</v>
      </c>
      <c r="H41" s="24"/>
      <c r="I41" s="24">
        <f>ROUND(Tab7_Raw!I22/1000,0)</f>
        <v>-210</v>
      </c>
      <c r="K41"/>
      <c r="L41"/>
      <c r="M41"/>
      <c r="N41"/>
      <c r="O41"/>
      <c r="P41"/>
      <c r="Q41"/>
      <c r="R41"/>
      <c r="S41"/>
      <c r="T41"/>
    </row>
    <row r="42" spans="1:20" hidden="1">
      <c r="A42" s="22"/>
      <c r="B42" s="23"/>
      <c r="C42" s="23"/>
      <c r="D42" s="23"/>
      <c r="E42" s="23"/>
      <c r="F42" s="23"/>
      <c r="G42" s="23"/>
      <c r="H42" s="23"/>
      <c r="I42" s="23"/>
    </row>
    <row r="43" spans="1:20" hidden="1">
      <c r="A43" s="49" t="s">
        <v>379</v>
      </c>
      <c r="B43" s="24"/>
      <c r="C43" s="24"/>
      <c r="D43" s="24"/>
      <c r="E43" s="24"/>
      <c r="F43" s="24"/>
      <c r="G43" s="24"/>
      <c r="H43" s="24"/>
      <c r="I43" s="24"/>
    </row>
    <row r="44" spans="1:20" hidden="1">
      <c r="A44" s="22" t="s">
        <v>66</v>
      </c>
      <c r="B44" s="24"/>
      <c r="C44" s="24"/>
      <c r="D44" s="24"/>
      <c r="E44" s="24"/>
      <c r="F44" s="24"/>
      <c r="G44" s="24">
        <f>ROUND(Tab7_Raw!G23/1000,0)</f>
        <v>-3086</v>
      </c>
      <c r="H44" s="24"/>
      <c r="I44" s="24">
        <f>ROUND(Tab7_Raw!I23/1000,0)</f>
        <v>-2663</v>
      </c>
    </row>
    <row r="45" spans="1:20" hidden="1">
      <c r="A45" s="22" t="s">
        <v>67</v>
      </c>
      <c r="B45" s="24"/>
      <c r="C45" s="24"/>
      <c r="D45" s="24"/>
      <c r="E45" s="24"/>
      <c r="F45" s="24"/>
      <c r="G45" s="24">
        <f>ROUND(Tab7_Raw!G24/1000,0)</f>
        <v>-1</v>
      </c>
      <c r="H45" s="24"/>
      <c r="I45" s="24">
        <f>ROUND(Tab7_Raw!I24/1000,0)</f>
        <v>-79</v>
      </c>
    </row>
    <row r="46" spans="1:20" hidden="1">
      <c r="A46" s="22" t="s">
        <v>68</v>
      </c>
      <c r="B46" s="24"/>
      <c r="C46" s="24"/>
      <c r="D46" s="24"/>
      <c r="E46" s="24"/>
      <c r="F46" s="24"/>
      <c r="G46" s="24">
        <f>ROUND(Tab7_Raw!G25/1000,0)</f>
        <v>-23</v>
      </c>
      <c r="H46" s="24"/>
      <c r="I46" s="24">
        <f>ROUND(Tab7_Raw!I25/1000,0)</f>
        <v>-289</v>
      </c>
    </row>
  </sheetData>
  <customSheetViews>
    <customSheetView guid="{9E197219-5595-9244-B857-7D15D52248D5}" scale="115">
      <selection activeCell="C15" sqref="C15"/>
      <pageSetup orientation="portrait" horizontalDpi="4294967292" verticalDpi="4294967292"/>
    </customSheetView>
  </customSheetViews>
  <mergeCells count="12">
    <mergeCell ref="A1:I1"/>
    <mergeCell ref="A2:I2"/>
    <mergeCell ref="A23:I23"/>
    <mergeCell ref="B5:D5"/>
    <mergeCell ref="E5:G5"/>
    <mergeCell ref="H5:I5"/>
    <mergeCell ref="E4:G4"/>
    <mergeCell ref="B4:D4"/>
    <mergeCell ref="A9:A10"/>
    <mergeCell ref="A11:A12"/>
    <mergeCell ref="A13:A14"/>
    <mergeCell ref="A15:A16"/>
  </mergeCells>
  <phoneticPr fontId="10" type="noConversion"/>
  <printOptions horizontalCentered="1"/>
  <pageMargins left="0.5" right="0.5" top="1" bottom="0.5" header="0.5" footer="0.5"/>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15" zoomScaleNormal="115" zoomScalePageLayoutView="115" workbookViewId="0">
      <selection activeCell="B11" sqref="B11"/>
    </sheetView>
  </sheetViews>
  <sheetFormatPr baseColWidth="10" defaultRowHeight="14" x14ac:dyDescent="0"/>
  <cols>
    <col min="1" max="1" width="18" style="29" bestFit="1" customWidth="1"/>
    <col min="2" max="2" width="14.5" style="29" bestFit="1" customWidth="1"/>
    <col min="3" max="3" width="30.1640625" style="29" customWidth="1"/>
    <col min="4" max="4" width="18.5" style="32" customWidth="1"/>
    <col min="5" max="7" width="8" style="26" customWidth="1"/>
    <col min="8" max="8" width="8" style="25" customWidth="1"/>
    <col min="9" max="16384" width="10.83203125" style="25"/>
  </cols>
  <sheetData>
    <row r="1" spans="1:11">
      <c r="A1" s="98" t="s">
        <v>532</v>
      </c>
      <c r="B1" s="98"/>
      <c r="C1" s="98"/>
      <c r="D1" s="98"/>
      <c r="E1" s="98"/>
      <c r="F1" s="98"/>
      <c r="G1" s="98"/>
      <c r="H1" s="98"/>
    </row>
    <row r="2" spans="1:11">
      <c r="A2" s="100" t="s">
        <v>531</v>
      </c>
      <c r="B2" s="100"/>
      <c r="C2" s="100"/>
      <c r="D2" s="100"/>
      <c r="E2" s="100"/>
      <c r="F2" s="100"/>
      <c r="G2" s="100"/>
      <c r="H2" s="100"/>
    </row>
    <row r="3" spans="1:11" ht="5" customHeight="1">
      <c r="A3" s="30"/>
      <c r="B3" s="30"/>
      <c r="C3" s="30"/>
      <c r="D3" s="33"/>
      <c r="E3" s="27"/>
      <c r="F3" s="27"/>
      <c r="G3" s="27"/>
    </row>
    <row r="4" spans="1:11">
      <c r="E4" s="101" t="s">
        <v>72</v>
      </c>
      <c r="F4" s="101"/>
      <c r="G4" s="101"/>
      <c r="H4" s="101"/>
    </row>
    <row r="5" spans="1:11">
      <c r="A5" s="31" t="s">
        <v>33</v>
      </c>
      <c r="B5" s="31" t="s">
        <v>42</v>
      </c>
      <c r="C5" s="31" t="s">
        <v>34</v>
      </c>
      <c r="D5" s="34" t="s">
        <v>35</v>
      </c>
      <c r="E5" s="28" t="s">
        <v>19</v>
      </c>
      <c r="F5" s="28" t="s">
        <v>20</v>
      </c>
      <c r="G5" s="28" t="s">
        <v>23</v>
      </c>
      <c r="H5" s="28" t="s">
        <v>50</v>
      </c>
    </row>
    <row r="6" spans="1:11" ht="5" customHeight="1">
      <c r="A6" s="72"/>
      <c r="B6" s="72"/>
      <c r="C6" s="72"/>
      <c r="D6" s="73"/>
      <c r="E6" s="74"/>
      <c r="F6" s="74"/>
      <c r="G6" s="74"/>
      <c r="H6" s="74"/>
    </row>
    <row r="7" spans="1:11" ht="5" customHeight="1">
      <c r="A7" s="31"/>
      <c r="B7" s="31"/>
      <c r="C7" s="31"/>
      <c r="D7" s="34"/>
      <c r="E7" s="28"/>
      <c r="F7" s="28"/>
      <c r="G7" s="28"/>
      <c r="H7" s="28"/>
    </row>
    <row r="8" spans="1:11">
      <c r="A8" s="29" t="s">
        <v>76</v>
      </c>
      <c r="B8" s="29" t="s">
        <v>43</v>
      </c>
      <c r="C8" s="32" t="s">
        <v>71</v>
      </c>
      <c r="D8" s="32" t="s">
        <v>36</v>
      </c>
      <c r="E8" s="35">
        <f>'Tab2'!D28</f>
        <v>-277</v>
      </c>
      <c r="F8" s="35">
        <f>'Tab2'!D29</f>
        <v>-560</v>
      </c>
      <c r="G8" s="35">
        <f>'Tab2'!D32</f>
        <v>-837</v>
      </c>
      <c r="H8" s="35">
        <f>'Tab2'!E33</f>
        <v>-853</v>
      </c>
    </row>
    <row r="9" spans="1:11">
      <c r="A9" s="29" t="s">
        <v>438</v>
      </c>
      <c r="B9" s="29" t="s">
        <v>43</v>
      </c>
      <c r="C9" s="99" t="s">
        <v>516</v>
      </c>
      <c r="D9" s="32" t="s">
        <v>38</v>
      </c>
      <c r="E9" s="26">
        <f>'Tab6'!G50</f>
        <v>-556</v>
      </c>
      <c r="F9" s="26">
        <f>'Tab6'!G55</f>
        <v>-1581</v>
      </c>
      <c r="G9" s="35">
        <f>'Tab6'!G45</f>
        <v>-2137</v>
      </c>
      <c r="H9" s="50">
        <f>'Tab6'!J45</f>
        <v>-2218</v>
      </c>
    </row>
    <row r="10" spans="1:11">
      <c r="C10" s="99"/>
      <c r="D10" s="32" t="s">
        <v>36</v>
      </c>
      <c r="E10" s="35">
        <f>'Tab6'!G48</f>
        <v>-404</v>
      </c>
      <c r="F10" s="26">
        <f>'Tab6'!G53</f>
        <v>-928</v>
      </c>
      <c r="G10" s="35">
        <f>'Tab6'!G43</f>
        <v>-1332</v>
      </c>
      <c r="H10" s="50">
        <f>'Tab6'!J43</f>
        <v>-1414</v>
      </c>
    </row>
    <row r="11" spans="1:11">
      <c r="C11" s="99"/>
      <c r="D11" s="32" t="s">
        <v>41</v>
      </c>
      <c r="E11" s="35">
        <f>'Tab6'!G49</f>
        <v>-152</v>
      </c>
      <c r="F11" s="26">
        <f>'Tab6'!G54</f>
        <v>-653</v>
      </c>
      <c r="G11" s="35">
        <f>'Tab6'!G44</f>
        <v>-805</v>
      </c>
      <c r="H11" s="50">
        <f>'Tab6'!J44</f>
        <v>-804</v>
      </c>
      <c r="J11" s="35"/>
      <c r="K11" s="35"/>
    </row>
    <row r="12" spans="1:11">
      <c r="A12" s="29" t="s">
        <v>439</v>
      </c>
      <c r="B12" s="29" t="s">
        <v>43</v>
      </c>
      <c r="C12" s="99" t="s">
        <v>517</v>
      </c>
      <c r="D12" s="37" t="s">
        <v>38</v>
      </c>
      <c r="E12" s="35">
        <f>'Tab6'!G67</f>
        <v>-645</v>
      </c>
      <c r="F12" s="35">
        <f>'Tab6'!G72</f>
        <v>-1979</v>
      </c>
      <c r="G12" s="35">
        <f>'Tab6'!G62</f>
        <v>-2624</v>
      </c>
      <c r="H12" s="50">
        <f>'Tab6'!J62</f>
        <v>-2669</v>
      </c>
    </row>
    <row r="13" spans="1:11">
      <c r="C13" s="99"/>
      <c r="D13" s="37" t="s">
        <v>36</v>
      </c>
      <c r="E13" s="35">
        <f>'Tab6'!G65</f>
        <v>-421</v>
      </c>
      <c r="F13" s="35">
        <f>'Tab6'!G70</f>
        <v>-985</v>
      </c>
      <c r="G13" s="35">
        <f>'Tab6'!G60</f>
        <v>-1406</v>
      </c>
      <c r="H13" s="50">
        <f>'Tab6'!J60</f>
        <v>-1475</v>
      </c>
    </row>
    <row r="14" spans="1:11">
      <c r="C14" s="99"/>
      <c r="D14" s="37" t="s">
        <v>41</v>
      </c>
      <c r="E14" s="35">
        <f>'Tab6'!G66</f>
        <v>-224</v>
      </c>
      <c r="F14" s="35">
        <f>'Tab6'!G71</f>
        <v>-994</v>
      </c>
      <c r="G14" s="35">
        <f>'Tab6'!G61</f>
        <v>-1218</v>
      </c>
      <c r="H14" s="50">
        <f>'Tab6'!J61</f>
        <v>-1194</v>
      </c>
      <c r="J14" s="35"/>
      <c r="K14" s="35"/>
    </row>
    <row r="15" spans="1:11">
      <c r="A15" s="29" t="s">
        <v>452</v>
      </c>
      <c r="B15" s="29" t="s">
        <v>37</v>
      </c>
      <c r="C15" s="99" t="s">
        <v>451</v>
      </c>
      <c r="D15" s="36" t="s">
        <v>38</v>
      </c>
      <c r="E15" s="26">
        <f>'Tab7'!G29</f>
        <v>-743</v>
      </c>
      <c r="F15" s="26">
        <f>'Tab7'!G30</f>
        <v>-2367</v>
      </c>
      <c r="G15" s="35">
        <f>'Tab7'!G31</f>
        <v>-3110</v>
      </c>
      <c r="H15" s="50">
        <f>'Tab7'!I31</f>
        <v>-3031</v>
      </c>
    </row>
    <row r="16" spans="1:11">
      <c r="C16" s="99"/>
      <c r="D16" s="36" t="s">
        <v>39</v>
      </c>
      <c r="E16" s="35">
        <f>'Tab7'!G34</f>
        <v>-737</v>
      </c>
      <c r="F16" s="26">
        <f>'Tab7'!G39</f>
        <v>-2348</v>
      </c>
      <c r="G16" s="35">
        <f>'Tab7'!G44</f>
        <v>-3086</v>
      </c>
      <c r="H16" s="50">
        <f>'Tab7'!I44</f>
        <v>-2663</v>
      </c>
    </row>
    <row r="17" spans="1:8">
      <c r="C17" s="99"/>
      <c r="D17" s="36" t="s">
        <v>40</v>
      </c>
      <c r="E17" s="35">
        <f>'Tab7'!G35</f>
        <v>0</v>
      </c>
      <c r="F17" s="35">
        <f>'Tab7'!G40</f>
        <v>-1</v>
      </c>
      <c r="G17" s="35">
        <f>'Tab7'!G45</f>
        <v>-1</v>
      </c>
      <c r="H17" s="50">
        <f>'Tab7'!I45</f>
        <v>-79</v>
      </c>
    </row>
    <row r="18" spans="1:8">
      <c r="C18" s="99"/>
      <c r="D18" s="36" t="s">
        <v>75</v>
      </c>
      <c r="E18" s="35">
        <f>'Tab7'!G36</f>
        <v>-5</v>
      </c>
      <c r="F18" s="35">
        <f>'Tab7'!G41</f>
        <v>-17</v>
      </c>
      <c r="G18" s="35">
        <f>'Tab7'!G46</f>
        <v>-23</v>
      </c>
      <c r="H18" s="50">
        <f>'Tab7'!I46</f>
        <v>-289</v>
      </c>
    </row>
    <row r="19" spans="1:8" ht="5" customHeight="1">
      <c r="C19" s="51"/>
      <c r="D19" s="51"/>
      <c r="E19" s="35"/>
      <c r="F19" s="35"/>
      <c r="G19" s="35"/>
      <c r="H19" s="50"/>
    </row>
    <row r="20" spans="1:8" ht="170" customHeight="1">
      <c r="A20" s="82" t="s">
        <v>521</v>
      </c>
      <c r="B20" s="82"/>
      <c r="C20" s="82"/>
      <c r="D20" s="82"/>
      <c r="E20" s="82"/>
      <c r="F20" s="82"/>
      <c r="G20" s="82"/>
      <c r="H20" s="82"/>
    </row>
    <row r="21" spans="1:8">
      <c r="C21" s="32"/>
    </row>
    <row r="22" spans="1:8">
      <c r="C22" s="32"/>
    </row>
    <row r="23" spans="1:8">
      <c r="C23" s="32"/>
    </row>
    <row r="24" spans="1:8">
      <c r="C24" s="32"/>
    </row>
  </sheetData>
  <customSheetViews>
    <customSheetView guid="{9E197219-5595-9244-B857-7D15D52248D5}">
      <selection activeCell="J9" sqref="J9"/>
      <pageSetup orientation="portrait" horizontalDpi="4294967292" verticalDpi="4294967292"/>
    </customSheetView>
  </customSheetViews>
  <mergeCells count="7">
    <mergeCell ref="A1:H1"/>
    <mergeCell ref="A20:H20"/>
    <mergeCell ref="C9:C11"/>
    <mergeCell ref="C15:C18"/>
    <mergeCell ref="C12:C14"/>
    <mergeCell ref="A2:H2"/>
    <mergeCell ref="E4:H4"/>
  </mergeCells>
  <phoneticPr fontId="10" type="noConversion"/>
  <printOptions horizontalCentered="1"/>
  <pageMargins left="0.5" right="0.5" top="1" bottom="0.5" header="0.5" footer="0.5"/>
  <pageSetup orientation="landscape"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workbookViewId="0">
      <selection activeCell="D10" sqref="D10"/>
    </sheetView>
  </sheetViews>
  <sheetFormatPr baseColWidth="10" defaultRowHeight="15" x14ac:dyDescent="0"/>
  <sheetData>
    <row r="1" spans="1:10">
      <c r="A1" t="s">
        <v>80</v>
      </c>
      <c r="B1">
        <v>392</v>
      </c>
      <c r="C1">
        <v>0.50447851419448853</v>
      </c>
      <c r="D1">
        <v>0.14337953925132751</v>
      </c>
      <c r="E1">
        <v>-1.5307252295315266E-2</v>
      </c>
      <c r="F1">
        <v>10.934086799621582</v>
      </c>
      <c r="G1">
        <v>0.27124848961830139</v>
      </c>
      <c r="H1">
        <v>0.65996521711349487</v>
      </c>
      <c r="I1">
        <v>0.83754825592041016</v>
      </c>
      <c r="J1">
        <v>0.30479907989501953</v>
      </c>
    </row>
    <row r="2" spans="1:10">
      <c r="A2" t="s">
        <v>80</v>
      </c>
      <c r="C2">
        <v>0.94048207998275757</v>
      </c>
      <c r="G2">
        <v>0.74789762496948242</v>
      </c>
      <c r="H2">
        <v>1.332566499710083</v>
      </c>
      <c r="I2">
        <v>1.6063001155853271</v>
      </c>
      <c r="J2">
        <v>1.680237889289856</v>
      </c>
    </row>
    <row r="3" spans="1:10">
      <c r="A3" t="s">
        <v>81</v>
      </c>
      <c r="B3">
        <v>392</v>
      </c>
      <c r="C3">
        <v>0.43526354432106018</v>
      </c>
      <c r="D3">
        <v>0.14987555146217346</v>
      </c>
      <c r="E3">
        <v>-0.51662009954452515</v>
      </c>
      <c r="F3">
        <v>8.5896539688110352</v>
      </c>
      <c r="G3">
        <v>0.18348677456378937</v>
      </c>
      <c r="H3">
        <v>0.60311472415924072</v>
      </c>
      <c r="I3">
        <v>0.59645092487335205</v>
      </c>
      <c r="J3">
        <v>0.61644238233566284</v>
      </c>
    </row>
    <row r="4" spans="1:10">
      <c r="A4" t="s">
        <v>81</v>
      </c>
      <c r="C4">
        <v>0.75685793161392212</v>
      </c>
      <c r="G4">
        <v>0.43608209490776062</v>
      </c>
      <c r="H4">
        <v>1.0685354471206665</v>
      </c>
      <c r="I4">
        <v>1.0660202503204346</v>
      </c>
      <c r="J4">
        <v>1.3181930780410767</v>
      </c>
    </row>
    <row r="5" spans="1:10">
      <c r="A5" t="s">
        <v>82</v>
      </c>
      <c r="B5">
        <v>392</v>
      </c>
      <c r="C5">
        <v>-2.7124385833740234</v>
      </c>
      <c r="D5">
        <v>-2.0524847507476807</v>
      </c>
      <c r="E5">
        <v>-38.320819854736328</v>
      </c>
      <c r="F5">
        <v>4.6159892082214355</v>
      </c>
      <c r="G5">
        <v>-0.29887774586677551</v>
      </c>
      <c r="H5">
        <v>-4.321479320526123</v>
      </c>
      <c r="I5">
        <v>-3.6185715198516846</v>
      </c>
      <c r="J5">
        <v>-5.7272939682006836</v>
      </c>
    </row>
    <row r="6" spans="1:10">
      <c r="A6" t="s">
        <v>82</v>
      </c>
      <c r="C6">
        <v>3.0749304294586182</v>
      </c>
      <c r="G6">
        <v>3.4865372180938721</v>
      </c>
      <c r="H6">
        <v>3.8500747680664062</v>
      </c>
      <c r="I6">
        <v>4.1457118988037109</v>
      </c>
      <c r="J6">
        <v>5.0153722763061523</v>
      </c>
    </row>
    <row r="7" spans="1:10">
      <c r="A7" t="s">
        <v>83</v>
      </c>
      <c r="B7">
        <v>87</v>
      </c>
      <c r="C7">
        <v>1.3284196853637695</v>
      </c>
      <c r="D7">
        <v>1.0176436901092529</v>
      </c>
      <c r="E7">
        <v>-5.7349047660827637</v>
      </c>
      <c r="F7">
        <v>5.7518062591552734</v>
      </c>
      <c r="G7">
        <v>2.4616470336914062</v>
      </c>
      <c r="H7">
        <v>0.57293474674224854</v>
      </c>
      <c r="I7">
        <v>1.5432778596878052</v>
      </c>
      <c r="J7">
        <v>-1.3677514791488647</v>
      </c>
    </row>
    <row r="8" spans="1:10">
      <c r="A8" t="s">
        <v>83</v>
      </c>
      <c r="C8">
        <v>1.4644875526428223</v>
      </c>
      <c r="G8">
        <v>2.3770043849945068</v>
      </c>
      <c r="H8">
        <v>1.5628470182418823</v>
      </c>
      <c r="I8">
        <v>1.5925099849700928</v>
      </c>
      <c r="J8">
        <v>2.8284561634063721</v>
      </c>
    </row>
  </sheetData>
  <customSheetViews>
    <customSheetView guid="{9E197219-5595-9244-B857-7D15D52248D5}" state="hidden">
      <selection activeCell="M3" sqref="M3:M4"/>
    </customSheetView>
  </customSheetView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Tab1</vt:lpstr>
      <vt:lpstr>Tab2</vt:lpstr>
      <vt:lpstr>Tab3</vt:lpstr>
      <vt:lpstr>Tab4</vt:lpstr>
      <vt:lpstr>Tab5</vt:lpstr>
      <vt:lpstr>Tab6</vt:lpstr>
      <vt:lpstr>Tab7</vt:lpstr>
      <vt:lpstr>Tab8</vt:lpstr>
      <vt:lpstr>Tab1_Raw</vt:lpstr>
      <vt:lpstr>Tab2_Raw</vt:lpstr>
      <vt:lpstr>Tab3_Raw</vt:lpstr>
      <vt:lpstr>Tab4_Raw</vt:lpstr>
      <vt:lpstr>Tab5_Raw</vt:lpstr>
      <vt:lpstr>Tab6_Raw</vt:lpstr>
      <vt:lpstr>Tab7_Raw</vt:lpstr>
      <vt:lpstr>Fig1_Raw</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Brendan Price</cp:lastModifiedBy>
  <cp:lastPrinted>2015-05-13T14:49:14Z</cp:lastPrinted>
  <dcterms:modified xsi:type="dcterms:W3CDTF">2015-05-13T14:49:17Z</dcterms:modified>
</cp:coreProperties>
</file>